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DA\1RDA RPTTF Distributions\FY16-17 RPTTF Distribution JAN 2017 - ROPS 16-17B\Estimate Report\"/>
    </mc:Choice>
  </mc:AlternateContent>
  <bookViews>
    <workbookView xWindow="0" yWindow="0" windowWidth="25200" windowHeight="11085"/>
  </bookViews>
  <sheets>
    <sheet name="ROPS 16-17B Lead Sheet ATE" sheetId="1" r:id="rId1"/>
  </sheets>
  <definedNames>
    <definedName name="_xlnm.Print_Titles" localSheetId="0">'ROPS 16-17B Lead Sheet ATE'!$A:$D</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E9" i="1"/>
  <c r="E10" i="1"/>
  <c r="E11" i="1"/>
  <c r="E12" i="1"/>
  <c r="E13" i="1"/>
  <c r="F13" i="1"/>
  <c r="G13" i="1"/>
  <c r="H13" i="1"/>
  <c r="I13" i="1"/>
  <c r="J13" i="1"/>
  <c r="K13" i="1"/>
  <c r="L13" i="1"/>
  <c r="M13" i="1"/>
  <c r="N13" i="1"/>
  <c r="O13" i="1"/>
  <c r="P13" i="1"/>
  <c r="Q13" i="1"/>
  <c r="R13" i="1"/>
  <c r="S13" i="1"/>
  <c r="T13" i="1"/>
  <c r="U13" i="1"/>
  <c r="V13" i="1"/>
  <c r="W13" i="1"/>
  <c r="X13" i="1"/>
  <c r="Y13" i="1"/>
  <c r="Z13" i="1"/>
  <c r="AA13" i="1"/>
  <c r="AB13" i="1"/>
  <c r="AC13" i="1"/>
  <c r="AD13" i="1"/>
  <c r="AE13" i="1"/>
  <c r="E16" i="1"/>
  <c r="E17" i="1"/>
  <c r="E18" i="1"/>
  <c r="F19" i="1"/>
  <c r="G19" i="1"/>
  <c r="H19" i="1"/>
  <c r="I19" i="1"/>
  <c r="E19" i="1" s="1"/>
  <c r="J19" i="1"/>
  <c r="K19" i="1"/>
  <c r="L19" i="1"/>
  <c r="M19" i="1"/>
  <c r="N19" i="1"/>
  <c r="O19" i="1"/>
  <c r="P19" i="1"/>
  <c r="Q19" i="1"/>
  <c r="R19" i="1"/>
  <c r="S19" i="1"/>
  <c r="T19" i="1"/>
  <c r="U19" i="1"/>
  <c r="V19" i="1"/>
  <c r="W19" i="1"/>
  <c r="X19" i="1"/>
  <c r="Y19" i="1"/>
  <c r="Z19" i="1"/>
  <c r="AA19" i="1"/>
  <c r="AB19" i="1"/>
  <c r="AC19" i="1"/>
  <c r="AD19" i="1"/>
  <c r="AE19" i="1"/>
  <c r="E22" i="1"/>
  <c r="E23" i="1"/>
  <c r="E24" i="1"/>
  <c r="E25" i="1"/>
  <c r="E26" i="1"/>
  <c r="E27" i="1"/>
  <c r="E28" i="1"/>
  <c r="E29" i="1"/>
  <c r="E30" i="1"/>
  <c r="E31" i="1"/>
  <c r="E32" i="1"/>
  <c r="E33" i="1"/>
  <c r="E34" i="1"/>
  <c r="E35" i="1"/>
  <c r="E36" i="1"/>
  <c r="E37" i="1"/>
  <c r="E38" i="1"/>
  <c r="E39" i="1"/>
  <c r="E40" i="1"/>
  <c r="E41" i="1"/>
  <c r="E42" i="1"/>
  <c r="F43" i="1"/>
  <c r="F224" i="1" s="1"/>
  <c r="F225" i="1" s="1"/>
  <c r="F226" i="1" s="1"/>
  <c r="G43" i="1"/>
  <c r="H43" i="1"/>
  <c r="I43" i="1"/>
  <c r="I224" i="1" s="1"/>
  <c r="I225" i="1" s="1"/>
  <c r="I226" i="1" s="1"/>
  <c r="I242" i="1" s="1"/>
  <c r="J43" i="1"/>
  <c r="J224" i="1" s="1"/>
  <c r="J225" i="1" s="1"/>
  <c r="J226" i="1" s="1"/>
  <c r="J242" i="1" s="1"/>
  <c r="J420" i="1" s="1"/>
  <c r="K43" i="1"/>
  <c r="L43" i="1"/>
  <c r="L224" i="1" s="1"/>
  <c r="M43" i="1"/>
  <c r="M224" i="1" s="1"/>
  <c r="M225" i="1" s="1"/>
  <c r="M226" i="1" s="1"/>
  <c r="M242" i="1" s="1"/>
  <c r="N43" i="1"/>
  <c r="N224" i="1" s="1"/>
  <c r="N225" i="1" s="1"/>
  <c r="N226" i="1" s="1"/>
  <c r="N242" i="1" s="1"/>
  <c r="N420" i="1" s="1"/>
  <c r="O43" i="1"/>
  <c r="P43" i="1"/>
  <c r="Q43" i="1"/>
  <c r="Q224" i="1" s="1"/>
  <c r="Q225" i="1" s="1"/>
  <c r="Q226" i="1" s="1"/>
  <c r="Q242" i="1" s="1"/>
  <c r="R43" i="1"/>
  <c r="R224" i="1" s="1"/>
  <c r="R225" i="1" s="1"/>
  <c r="R226" i="1" s="1"/>
  <c r="R242" i="1" s="1"/>
  <c r="R420" i="1" s="1"/>
  <c r="S43" i="1"/>
  <c r="T43" i="1"/>
  <c r="T224" i="1" s="1"/>
  <c r="U43" i="1"/>
  <c r="U224" i="1" s="1"/>
  <c r="U225" i="1" s="1"/>
  <c r="U226" i="1" s="1"/>
  <c r="U242" i="1" s="1"/>
  <c r="V43" i="1"/>
  <c r="V224" i="1" s="1"/>
  <c r="V225" i="1" s="1"/>
  <c r="V226" i="1" s="1"/>
  <c r="V242" i="1" s="1"/>
  <c r="V420" i="1" s="1"/>
  <c r="W43" i="1"/>
  <c r="X43" i="1"/>
  <c r="Y43" i="1"/>
  <c r="Y224" i="1" s="1"/>
  <c r="Y225" i="1" s="1"/>
  <c r="Y226" i="1" s="1"/>
  <c r="Y242" i="1" s="1"/>
  <c r="Z43" i="1"/>
  <c r="Z224" i="1" s="1"/>
  <c r="Z225" i="1" s="1"/>
  <c r="Z226" i="1" s="1"/>
  <c r="Z242" i="1" s="1"/>
  <c r="Z420" i="1" s="1"/>
  <c r="AA43" i="1"/>
  <c r="AB43" i="1"/>
  <c r="AB224" i="1" s="1"/>
  <c r="AC43" i="1"/>
  <c r="AC224" i="1" s="1"/>
  <c r="AC225" i="1" s="1"/>
  <c r="AC226" i="1" s="1"/>
  <c r="AC242" i="1" s="1"/>
  <c r="AD43" i="1"/>
  <c r="AD224" i="1" s="1"/>
  <c r="AD225" i="1" s="1"/>
  <c r="AD226" i="1" s="1"/>
  <c r="AD242" i="1" s="1"/>
  <c r="AD420" i="1" s="1"/>
  <c r="AE43" i="1"/>
  <c r="E44" i="1"/>
  <c r="E45" i="1"/>
  <c r="F45" i="1"/>
  <c r="G45" i="1"/>
  <c r="H45" i="1"/>
  <c r="I45" i="1"/>
  <c r="J45" i="1"/>
  <c r="K45" i="1"/>
  <c r="L45" i="1"/>
  <c r="M45" i="1"/>
  <c r="N45" i="1"/>
  <c r="O45" i="1"/>
  <c r="P45" i="1"/>
  <c r="Q45" i="1"/>
  <c r="R45" i="1"/>
  <c r="S45" i="1"/>
  <c r="T45" i="1"/>
  <c r="U45" i="1"/>
  <c r="V45" i="1"/>
  <c r="W45" i="1"/>
  <c r="X45" i="1"/>
  <c r="Y45" i="1"/>
  <c r="Z45" i="1"/>
  <c r="AA45" i="1"/>
  <c r="AB45" i="1"/>
  <c r="AC45" i="1"/>
  <c r="AD45" i="1"/>
  <c r="A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F107" i="1"/>
  <c r="G107" i="1"/>
  <c r="H107" i="1"/>
  <c r="I107" i="1"/>
  <c r="J107" i="1"/>
  <c r="K107" i="1"/>
  <c r="L107" i="1"/>
  <c r="M107" i="1"/>
  <c r="N107" i="1"/>
  <c r="O107" i="1"/>
  <c r="P107" i="1"/>
  <c r="Q107" i="1"/>
  <c r="R107" i="1"/>
  <c r="S107" i="1"/>
  <c r="T107" i="1"/>
  <c r="U107" i="1"/>
  <c r="V107" i="1"/>
  <c r="W107" i="1"/>
  <c r="X107" i="1"/>
  <c r="Y107" i="1"/>
  <c r="Z107" i="1"/>
  <c r="AA107" i="1"/>
  <c r="AB107" i="1"/>
  <c r="AC107" i="1"/>
  <c r="AD107" i="1"/>
  <c r="AE107" i="1"/>
  <c r="E108" i="1"/>
  <c r="E109" i="1"/>
  <c r="E134" i="1" s="1"/>
  <c r="E110" i="1"/>
  <c r="E111" i="1"/>
  <c r="E112" i="1"/>
  <c r="E113" i="1"/>
  <c r="E114" i="1"/>
  <c r="E115" i="1"/>
  <c r="E116" i="1"/>
  <c r="E117" i="1"/>
  <c r="E118" i="1"/>
  <c r="E119" i="1"/>
  <c r="E120" i="1"/>
  <c r="E121" i="1"/>
  <c r="E122" i="1"/>
  <c r="E123" i="1"/>
  <c r="E124" i="1"/>
  <c r="E125" i="1"/>
  <c r="E126" i="1"/>
  <c r="E127" i="1"/>
  <c r="E128" i="1"/>
  <c r="E129" i="1"/>
  <c r="E130" i="1"/>
  <c r="E131" i="1"/>
  <c r="E132" i="1"/>
  <c r="E133" i="1"/>
  <c r="F134" i="1"/>
  <c r="G134" i="1"/>
  <c r="H134" i="1"/>
  <c r="I134" i="1"/>
  <c r="J134" i="1"/>
  <c r="K134" i="1"/>
  <c r="L134" i="1"/>
  <c r="M134" i="1"/>
  <c r="N134" i="1"/>
  <c r="O134" i="1"/>
  <c r="P134" i="1"/>
  <c r="Q134" i="1"/>
  <c r="R134" i="1"/>
  <c r="S134" i="1"/>
  <c r="T134" i="1"/>
  <c r="U134" i="1"/>
  <c r="V134" i="1"/>
  <c r="W134" i="1"/>
  <c r="X134" i="1"/>
  <c r="Y134" i="1"/>
  <c r="Z134" i="1"/>
  <c r="AA134" i="1"/>
  <c r="AB134" i="1"/>
  <c r="AC134" i="1"/>
  <c r="AD134" i="1"/>
  <c r="AE134" i="1"/>
  <c r="E135" i="1"/>
  <c r="E161" i="1" s="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F161" i="1"/>
  <c r="G161" i="1"/>
  <c r="G224" i="1" s="1"/>
  <c r="G225" i="1" s="1"/>
  <c r="H161" i="1"/>
  <c r="I161" i="1"/>
  <c r="J161" i="1"/>
  <c r="K161" i="1"/>
  <c r="K224" i="1" s="1"/>
  <c r="K225" i="1" s="1"/>
  <c r="L161" i="1"/>
  <c r="M161" i="1"/>
  <c r="N161" i="1"/>
  <c r="O161" i="1"/>
  <c r="O224" i="1" s="1"/>
  <c r="O225" i="1" s="1"/>
  <c r="P161" i="1"/>
  <c r="Q161" i="1"/>
  <c r="R161" i="1"/>
  <c r="S161" i="1"/>
  <c r="S224" i="1" s="1"/>
  <c r="S225" i="1" s="1"/>
  <c r="T161" i="1"/>
  <c r="U161" i="1"/>
  <c r="V161" i="1"/>
  <c r="W161" i="1"/>
  <c r="W224" i="1" s="1"/>
  <c r="W225" i="1" s="1"/>
  <c r="X161" i="1"/>
  <c r="Y161" i="1"/>
  <c r="Z161" i="1"/>
  <c r="AA161" i="1"/>
  <c r="AA224" i="1" s="1"/>
  <c r="AA225" i="1" s="1"/>
  <c r="AB161" i="1"/>
  <c r="AC161" i="1"/>
  <c r="AD161" i="1"/>
  <c r="AE161" i="1"/>
  <c r="AE224" i="1" s="1"/>
  <c r="AE225" i="1" s="1"/>
  <c r="E162" i="1"/>
  <c r="E163" i="1"/>
  <c r="E164" i="1"/>
  <c r="E165" i="1"/>
  <c r="E167" i="1" s="1"/>
  <c r="E166" i="1"/>
  <c r="F167" i="1"/>
  <c r="G167" i="1"/>
  <c r="H167" i="1"/>
  <c r="I167" i="1"/>
  <c r="J167" i="1"/>
  <c r="K167" i="1"/>
  <c r="L167" i="1"/>
  <c r="M167" i="1"/>
  <c r="N167" i="1"/>
  <c r="O167" i="1"/>
  <c r="P167" i="1"/>
  <c r="Q167" i="1"/>
  <c r="R167" i="1"/>
  <c r="S167" i="1"/>
  <c r="T167" i="1"/>
  <c r="U167" i="1"/>
  <c r="V167" i="1"/>
  <c r="W167" i="1"/>
  <c r="X167" i="1"/>
  <c r="Y167" i="1"/>
  <c r="Z167" i="1"/>
  <c r="AA167" i="1"/>
  <c r="AB167" i="1"/>
  <c r="AC167" i="1"/>
  <c r="AD167" i="1"/>
  <c r="AE167" i="1"/>
  <c r="E168" i="1"/>
  <c r="E169" i="1"/>
  <c r="E170" i="1"/>
  <c r="E171" i="1"/>
  <c r="E173" i="1" s="1"/>
  <c r="E172" i="1"/>
  <c r="F173" i="1"/>
  <c r="G173" i="1"/>
  <c r="H173" i="1"/>
  <c r="I173" i="1"/>
  <c r="J173" i="1"/>
  <c r="K173" i="1"/>
  <c r="L173" i="1"/>
  <c r="M173" i="1"/>
  <c r="N173" i="1"/>
  <c r="O173" i="1"/>
  <c r="P173" i="1"/>
  <c r="Q173" i="1"/>
  <c r="R173" i="1"/>
  <c r="S173" i="1"/>
  <c r="T173" i="1"/>
  <c r="U173" i="1"/>
  <c r="V173" i="1"/>
  <c r="W173" i="1"/>
  <c r="X173" i="1"/>
  <c r="Y173" i="1"/>
  <c r="Z173" i="1"/>
  <c r="AA173" i="1"/>
  <c r="AB173" i="1"/>
  <c r="AC173" i="1"/>
  <c r="AD173" i="1"/>
  <c r="AE173" i="1"/>
  <c r="E174" i="1"/>
  <c r="E175" i="1"/>
  <c r="E176" i="1"/>
  <c r="E177" i="1"/>
  <c r="E179" i="1" s="1"/>
  <c r="E178" i="1"/>
  <c r="F179" i="1"/>
  <c r="G179" i="1"/>
  <c r="H179" i="1"/>
  <c r="I179" i="1"/>
  <c r="J179" i="1"/>
  <c r="K179" i="1"/>
  <c r="L179" i="1"/>
  <c r="M179" i="1"/>
  <c r="N179" i="1"/>
  <c r="O179" i="1"/>
  <c r="P179" i="1"/>
  <c r="Q179" i="1"/>
  <c r="R179" i="1"/>
  <c r="S179" i="1"/>
  <c r="T179" i="1"/>
  <c r="U179" i="1"/>
  <c r="V179" i="1"/>
  <c r="W179" i="1"/>
  <c r="X179" i="1"/>
  <c r="Y179" i="1"/>
  <c r="Z179" i="1"/>
  <c r="AA179" i="1"/>
  <c r="AB179" i="1"/>
  <c r="AC179" i="1"/>
  <c r="AD179" i="1"/>
  <c r="AE179" i="1"/>
  <c r="E180" i="1"/>
  <c r="E181" i="1"/>
  <c r="E182" i="1"/>
  <c r="E183" i="1"/>
  <c r="E185" i="1" s="1"/>
  <c r="E184" i="1"/>
  <c r="F185" i="1"/>
  <c r="G185" i="1"/>
  <c r="H185" i="1"/>
  <c r="I185" i="1"/>
  <c r="J185" i="1"/>
  <c r="K185" i="1"/>
  <c r="L185" i="1"/>
  <c r="M185" i="1"/>
  <c r="N185" i="1"/>
  <c r="O185" i="1"/>
  <c r="P185" i="1"/>
  <c r="Q185" i="1"/>
  <c r="R185" i="1"/>
  <c r="S185" i="1"/>
  <c r="T185" i="1"/>
  <c r="U185" i="1"/>
  <c r="V185" i="1"/>
  <c r="W185" i="1"/>
  <c r="X185" i="1"/>
  <c r="Y185" i="1"/>
  <c r="Z185" i="1"/>
  <c r="AA185" i="1"/>
  <c r="AB185" i="1"/>
  <c r="AC185" i="1"/>
  <c r="AD185" i="1"/>
  <c r="AE185" i="1"/>
  <c r="E186" i="1"/>
  <c r="E187" i="1"/>
  <c r="E188" i="1"/>
  <c r="E189" i="1"/>
  <c r="E223" i="1" s="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F223" i="1"/>
  <c r="G223" i="1"/>
  <c r="H223" i="1"/>
  <c r="I223" i="1"/>
  <c r="J223" i="1"/>
  <c r="K223" i="1"/>
  <c r="L223" i="1"/>
  <c r="M223" i="1"/>
  <c r="N223" i="1"/>
  <c r="O223" i="1"/>
  <c r="P223" i="1"/>
  <c r="Q223" i="1"/>
  <c r="R223" i="1"/>
  <c r="S223" i="1"/>
  <c r="T223" i="1"/>
  <c r="U223" i="1"/>
  <c r="V223" i="1"/>
  <c r="W223" i="1"/>
  <c r="X223" i="1"/>
  <c r="Y223" i="1"/>
  <c r="Z223" i="1"/>
  <c r="AA223" i="1"/>
  <c r="AB223" i="1"/>
  <c r="AC223" i="1"/>
  <c r="AD223" i="1"/>
  <c r="AE223" i="1"/>
  <c r="H224" i="1"/>
  <c r="P224" i="1"/>
  <c r="X224" i="1"/>
  <c r="E228" i="1"/>
  <c r="E229" i="1"/>
  <c r="F230" i="1"/>
  <c r="G230" i="1"/>
  <c r="H230" i="1"/>
  <c r="I230" i="1"/>
  <c r="E230" i="1" s="1"/>
  <c r="J230" i="1"/>
  <c r="K230" i="1"/>
  <c r="L230" i="1"/>
  <c r="M230" i="1"/>
  <c r="N230" i="1"/>
  <c r="O230" i="1"/>
  <c r="P230" i="1"/>
  <c r="Q230" i="1"/>
  <c r="R230" i="1"/>
  <c r="S230" i="1"/>
  <c r="T230" i="1"/>
  <c r="U230" i="1"/>
  <c r="V230" i="1"/>
  <c r="W230" i="1"/>
  <c r="X230" i="1"/>
  <c r="Y230" i="1"/>
  <c r="Z230" i="1"/>
  <c r="AA230" i="1"/>
  <c r="AB230" i="1"/>
  <c r="AC230" i="1"/>
  <c r="AD230" i="1"/>
  <c r="AE230" i="1"/>
  <c r="E232" i="1"/>
  <c r="E233" i="1"/>
  <c r="E234" i="1"/>
  <c r="F235" i="1"/>
  <c r="G235" i="1"/>
  <c r="E235" i="1" s="1"/>
  <c r="H235" i="1"/>
  <c r="I235" i="1"/>
  <c r="J235" i="1"/>
  <c r="K235" i="1"/>
  <c r="L235" i="1"/>
  <c r="M235" i="1"/>
  <c r="N235" i="1"/>
  <c r="O235" i="1"/>
  <c r="P235" i="1"/>
  <c r="Q235" i="1"/>
  <c r="R235" i="1"/>
  <c r="S235" i="1"/>
  <c r="T235" i="1"/>
  <c r="U235" i="1"/>
  <c r="V235" i="1"/>
  <c r="W235" i="1"/>
  <c r="X235" i="1"/>
  <c r="Y235" i="1"/>
  <c r="Z235" i="1"/>
  <c r="AA235" i="1"/>
  <c r="AB235" i="1"/>
  <c r="AC235" i="1"/>
  <c r="AD235" i="1"/>
  <c r="AE235" i="1"/>
  <c r="E236" i="1"/>
  <c r="E238" i="1"/>
  <c r="AH238" i="1"/>
  <c r="E239" i="1"/>
  <c r="AH239" i="1"/>
  <c r="E240" i="1"/>
  <c r="AH240" i="1"/>
  <c r="E241" i="1"/>
  <c r="AH241" i="1"/>
  <c r="E245" i="1"/>
  <c r="E246" i="1"/>
  <c r="E271" i="1" s="1"/>
  <c r="E247" i="1"/>
  <c r="E248" i="1"/>
  <c r="E249" i="1"/>
  <c r="E250" i="1"/>
  <c r="E251" i="1"/>
  <c r="E252" i="1"/>
  <c r="E253" i="1"/>
  <c r="E254" i="1"/>
  <c r="E255" i="1"/>
  <c r="E256" i="1"/>
  <c r="E257" i="1"/>
  <c r="E258" i="1"/>
  <c r="E259" i="1"/>
  <c r="E260" i="1"/>
  <c r="E261" i="1"/>
  <c r="E262" i="1"/>
  <c r="E263" i="1"/>
  <c r="E264" i="1"/>
  <c r="E265" i="1"/>
  <c r="E266" i="1"/>
  <c r="E267" i="1"/>
  <c r="E268" i="1"/>
  <c r="E269" i="1"/>
  <c r="E270" i="1"/>
  <c r="F271" i="1"/>
  <c r="F415" i="1" s="1"/>
  <c r="F417" i="1" s="1"/>
  <c r="G271" i="1"/>
  <c r="H271" i="1"/>
  <c r="I271" i="1"/>
  <c r="J271" i="1"/>
  <c r="J415" i="1" s="1"/>
  <c r="J417" i="1" s="1"/>
  <c r="K271" i="1"/>
  <c r="L271" i="1"/>
  <c r="M271" i="1"/>
  <c r="N271" i="1"/>
  <c r="N415" i="1" s="1"/>
  <c r="N417" i="1" s="1"/>
  <c r="O271" i="1"/>
  <c r="P271" i="1"/>
  <c r="Q271" i="1"/>
  <c r="R271" i="1"/>
  <c r="R415" i="1" s="1"/>
  <c r="R417" i="1" s="1"/>
  <c r="S271" i="1"/>
  <c r="T271" i="1"/>
  <c r="U271" i="1"/>
  <c r="V271" i="1"/>
  <c r="V415" i="1" s="1"/>
  <c r="V417" i="1" s="1"/>
  <c r="W271" i="1"/>
  <c r="X271" i="1"/>
  <c r="Y271" i="1"/>
  <c r="Z271" i="1"/>
  <c r="Z415" i="1" s="1"/>
  <c r="Z417" i="1" s="1"/>
  <c r="AA271" i="1"/>
  <c r="AB271" i="1"/>
  <c r="AC271" i="1"/>
  <c r="AD271" i="1"/>
  <c r="AD415" i="1" s="1"/>
  <c r="AD417" i="1" s="1"/>
  <c r="AE271" i="1"/>
  <c r="E272" i="1"/>
  <c r="E273" i="1" s="1"/>
  <c r="F273" i="1"/>
  <c r="G273" i="1"/>
  <c r="H273" i="1"/>
  <c r="I273" i="1"/>
  <c r="J273" i="1"/>
  <c r="K273" i="1"/>
  <c r="L273" i="1"/>
  <c r="M273" i="1"/>
  <c r="N273" i="1"/>
  <c r="O273" i="1"/>
  <c r="P273" i="1"/>
  <c r="Q273" i="1"/>
  <c r="R273" i="1"/>
  <c r="S273" i="1"/>
  <c r="T273" i="1"/>
  <c r="U273" i="1"/>
  <c r="V273" i="1"/>
  <c r="W273" i="1"/>
  <c r="X273" i="1"/>
  <c r="Y273" i="1"/>
  <c r="Z273" i="1"/>
  <c r="AA273" i="1"/>
  <c r="AB273" i="1"/>
  <c r="AC273" i="1"/>
  <c r="AD273" i="1"/>
  <c r="AE273" i="1"/>
  <c r="E274" i="1"/>
  <c r="AH274" i="1"/>
  <c r="E275" i="1"/>
  <c r="AH275" i="1"/>
  <c r="E276" i="1"/>
  <c r="AH276" i="1"/>
  <c r="E277" i="1"/>
  <c r="AH277" i="1"/>
  <c r="E278" i="1"/>
  <c r="AH278" i="1"/>
  <c r="E279" i="1"/>
  <c r="AH279" i="1"/>
  <c r="E280" i="1"/>
  <c r="AH280" i="1"/>
  <c r="E281" i="1"/>
  <c r="AH281" i="1"/>
  <c r="E282" i="1"/>
  <c r="AH282" i="1"/>
  <c r="E283" i="1"/>
  <c r="AH283" i="1"/>
  <c r="E284" i="1"/>
  <c r="AH284" i="1"/>
  <c r="E285" i="1"/>
  <c r="AH285" i="1"/>
  <c r="E286" i="1"/>
  <c r="AH286" i="1"/>
  <c r="E287" i="1"/>
  <c r="AH287" i="1"/>
  <c r="E288" i="1"/>
  <c r="AH288" i="1"/>
  <c r="E289" i="1"/>
  <c r="AH289" i="1"/>
  <c r="E290" i="1"/>
  <c r="AH290" i="1"/>
  <c r="E291" i="1"/>
  <c r="AH291" i="1"/>
  <c r="E292" i="1"/>
  <c r="AH292" i="1"/>
  <c r="E293" i="1"/>
  <c r="AH293" i="1"/>
  <c r="E294" i="1"/>
  <c r="AH294" i="1"/>
  <c r="E295" i="1"/>
  <c r="AH295" i="1"/>
  <c r="E296" i="1"/>
  <c r="AH296" i="1"/>
  <c r="E297" i="1"/>
  <c r="AH297" i="1"/>
  <c r="E298" i="1"/>
  <c r="AH298" i="1"/>
  <c r="E299" i="1"/>
  <c r="AH299" i="1"/>
  <c r="E300" i="1"/>
  <c r="AH300" i="1"/>
  <c r="E301" i="1"/>
  <c r="AH301" i="1"/>
  <c r="E302" i="1"/>
  <c r="AH302" i="1"/>
  <c r="E303" i="1"/>
  <c r="AH303" i="1"/>
  <c r="E304" i="1"/>
  <c r="AH304" i="1"/>
  <c r="E305" i="1"/>
  <c r="AH305" i="1"/>
  <c r="E306" i="1"/>
  <c r="AH306" i="1"/>
  <c r="E307" i="1"/>
  <c r="AH307" i="1"/>
  <c r="E308" i="1"/>
  <c r="AH308" i="1"/>
  <c r="E309" i="1"/>
  <c r="AH309" i="1"/>
  <c r="E310" i="1"/>
  <c r="AH310" i="1"/>
  <c r="E311" i="1"/>
  <c r="AH311" i="1"/>
  <c r="E312" i="1"/>
  <c r="AH312" i="1"/>
  <c r="E313" i="1"/>
  <c r="AH313" i="1"/>
  <c r="E314" i="1"/>
  <c r="AH314" i="1"/>
  <c r="E315" i="1"/>
  <c r="AH315" i="1"/>
  <c r="E316" i="1"/>
  <c r="AH316" i="1"/>
  <c r="E317" i="1"/>
  <c r="AH317" i="1"/>
  <c r="E318" i="1"/>
  <c r="AH318" i="1"/>
  <c r="E319" i="1"/>
  <c r="AH319" i="1"/>
  <c r="E320" i="1"/>
  <c r="AH320" i="1"/>
  <c r="E321" i="1"/>
  <c r="AH321" i="1"/>
  <c r="E322" i="1"/>
  <c r="AH322" i="1"/>
  <c r="E323" i="1"/>
  <c r="AH323" i="1"/>
  <c r="E324" i="1"/>
  <c r="AH324" i="1"/>
  <c r="E325" i="1"/>
  <c r="AH325" i="1"/>
  <c r="E326" i="1"/>
  <c r="AH326" i="1"/>
  <c r="E327" i="1"/>
  <c r="AH327" i="1"/>
  <c r="E328" i="1"/>
  <c r="AH328" i="1"/>
  <c r="E329" i="1"/>
  <c r="AH329" i="1"/>
  <c r="E330" i="1"/>
  <c r="AH330" i="1"/>
  <c r="E331" i="1"/>
  <c r="AH331" i="1"/>
  <c r="E332" i="1"/>
  <c r="AH332" i="1"/>
  <c r="E333" i="1"/>
  <c r="F333" i="1"/>
  <c r="G333" i="1"/>
  <c r="H333" i="1"/>
  <c r="I333" i="1"/>
  <c r="I415" i="1" s="1"/>
  <c r="I417" i="1" s="1"/>
  <c r="J333" i="1"/>
  <c r="K333" i="1"/>
  <c r="L333" i="1"/>
  <c r="M333" i="1"/>
  <c r="M415" i="1" s="1"/>
  <c r="M417" i="1" s="1"/>
  <c r="N333" i="1"/>
  <c r="O333" i="1"/>
  <c r="P333" i="1"/>
  <c r="Q333" i="1"/>
  <c r="Q415" i="1" s="1"/>
  <c r="Q417" i="1" s="1"/>
  <c r="R333" i="1"/>
  <c r="S333" i="1"/>
  <c r="T333" i="1"/>
  <c r="U333" i="1"/>
  <c r="U415" i="1" s="1"/>
  <c r="U417" i="1" s="1"/>
  <c r="V333" i="1"/>
  <c r="W333" i="1"/>
  <c r="X333" i="1"/>
  <c r="Y333" i="1"/>
  <c r="Y415" i="1" s="1"/>
  <c r="Y417" i="1" s="1"/>
  <c r="Z333" i="1"/>
  <c r="AA333" i="1"/>
  <c r="AB333" i="1"/>
  <c r="AC333" i="1"/>
  <c r="AC415" i="1" s="1"/>
  <c r="AC417" i="1" s="1"/>
  <c r="AD333" i="1"/>
  <c r="AE333" i="1"/>
  <c r="E334" i="1"/>
  <c r="E335" i="1"/>
  <c r="E360" i="1" s="1"/>
  <c r="E336" i="1"/>
  <c r="E337" i="1"/>
  <c r="E338" i="1"/>
  <c r="E339" i="1"/>
  <c r="E340" i="1"/>
  <c r="E341" i="1"/>
  <c r="E342" i="1"/>
  <c r="E343" i="1"/>
  <c r="E344" i="1"/>
  <c r="E345" i="1"/>
  <c r="E346" i="1"/>
  <c r="E347" i="1"/>
  <c r="E348" i="1"/>
  <c r="E349" i="1"/>
  <c r="E350" i="1"/>
  <c r="E351" i="1"/>
  <c r="E352" i="1"/>
  <c r="E353" i="1"/>
  <c r="E354" i="1"/>
  <c r="E355" i="1"/>
  <c r="E356" i="1"/>
  <c r="E357" i="1"/>
  <c r="E358" i="1"/>
  <c r="E359" i="1"/>
  <c r="F360" i="1"/>
  <c r="G360" i="1"/>
  <c r="H360" i="1"/>
  <c r="H415" i="1" s="1"/>
  <c r="I360" i="1"/>
  <c r="J360" i="1"/>
  <c r="K360" i="1"/>
  <c r="L360" i="1"/>
  <c r="L415" i="1" s="1"/>
  <c r="M360" i="1"/>
  <c r="N360" i="1"/>
  <c r="O360" i="1"/>
  <c r="P360" i="1"/>
  <c r="P415" i="1" s="1"/>
  <c r="Q360" i="1"/>
  <c r="R360" i="1"/>
  <c r="S360" i="1"/>
  <c r="T360" i="1"/>
  <c r="T415" i="1" s="1"/>
  <c r="U360" i="1"/>
  <c r="V360" i="1"/>
  <c r="W360" i="1"/>
  <c r="X360" i="1"/>
  <c r="X415" i="1" s="1"/>
  <c r="Y360" i="1"/>
  <c r="Z360" i="1"/>
  <c r="AA360" i="1"/>
  <c r="AB360" i="1"/>
  <c r="AB415" i="1" s="1"/>
  <c r="AC360" i="1"/>
  <c r="AD360" i="1"/>
  <c r="AE360" i="1"/>
  <c r="E361" i="1"/>
  <c r="E366" i="1" s="1"/>
  <c r="E362" i="1"/>
  <c r="E363" i="1"/>
  <c r="E364" i="1"/>
  <c r="E365" i="1"/>
  <c r="F366" i="1"/>
  <c r="G366" i="1"/>
  <c r="H366" i="1"/>
  <c r="I366" i="1"/>
  <c r="J366" i="1"/>
  <c r="K366" i="1"/>
  <c r="L366" i="1"/>
  <c r="M366" i="1"/>
  <c r="N366" i="1"/>
  <c r="O366" i="1"/>
  <c r="P366" i="1"/>
  <c r="Q366" i="1"/>
  <c r="R366" i="1"/>
  <c r="S366" i="1"/>
  <c r="T366" i="1"/>
  <c r="U366" i="1"/>
  <c r="V366" i="1"/>
  <c r="W366" i="1"/>
  <c r="X366" i="1"/>
  <c r="Y366" i="1"/>
  <c r="Z366" i="1"/>
  <c r="AA366" i="1"/>
  <c r="AB366" i="1"/>
  <c r="AC366" i="1"/>
  <c r="AD366" i="1"/>
  <c r="AE366" i="1"/>
  <c r="E367" i="1"/>
  <c r="E372" i="1" s="1"/>
  <c r="E368" i="1"/>
  <c r="E369" i="1"/>
  <c r="E370" i="1"/>
  <c r="E371" i="1"/>
  <c r="F372" i="1"/>
  <c r="G372" i="1"/>
  <c r="H372" i="1"/>
  <c r="I372" i="1"/>
  <c r="J372" i="1"/>
  <c r="K372" i="1"/>
  <c r="L372" i="1"/>
  <c r="M372" i="1"/>
  <c r="N372" i="1"/>
  <c r="O372" i="1"/>
  <c r="P372" i="1"/>
  <c r="Q372" i="1"/>
  <c r="R372" i="1"/>
  <c r="S372" i="1"/>
  <c r="T372" i="1"/>
  <c r="U372" i="1"/>
  <c r="V372" i="1"/>
  <c r="W372" i="1"/>
  <c r="X372" i="1"/>
  <c r="Y372" i="1"/>
  <c r="Z372" i="1"/>
  <c r="AA372" i="1"/>
  <c r="AB372" i="1"/>
  <c r="AC372" i="1"/>
  <c r="AD372" i="1"/>
  <c r="AE372" i="1"/>
  <c r="E373" i="1"/>
  <c r="E374" i="1" s="1"/>
  <c r="F374" i="1"/>
  <c r="G374" i="1"/>
  <c r="H374" i="1"/>
  <c r="I374" i="1"/>
  <c r="J374" i="1"/>
  <c r="K374" i="1"/>
  <c r="L374" i="1"/>
  <c r="M374" i="1"/>
  <c r="N374" i="1"/>
  <c r="O374" i="1"/>
  <c r="P374" i="1"/>
  <c r="Q374" i="1"/>
  <c r="R374" i="1"/>
  <c r="S374" i="1"/>
  <c r="T374" i="1"/>
  <c r="U374" i="1"/>
  <c r="V374" i="1"/>
  <c r="W374" i="1"/>
  <c r="X374" i="1"/>
  <c r="Y374" i="1"/>
  <c r="Z374" i="1"/>
  <c r="AA374" i="1"/>
  <c r="AB374" i="1"/>
  <c r="AC374" i="1"/>
  <c r="AD374" i="1"/>
  <c r="AE374" i="1"/>
  <c r="E375" i="1"/>
  <c r="E402" i="1" s="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F402" i="1"/>
  <c r="G402" i="1"/>
  <c r="H402" i="1"/>
  <c r="I402" i="1"/>
  <c r="J402" i="1"/>
  <c r="K402" i="1"/>
  <c r="L402" i="1"/>
  <c r="M402" i="1"/>
  <c r="N402" i="1"/>
  <c r="O402" i="1"/>
  <c r="P402" i="1"/>
  <c r="Q402" i="1"/>
  <c r="R402" i="1"/>
  <c r="S402" i="1"/>
  <c r="T402" i="1"/>
  <c r="U402" i="1"/>
  <c r="V402" i="1"/>
  <c r="W402" i="1"/>
  <c r="X402" i="1"/>
  <c r="Y402" i="1"/>
  <c r="Z402" i="1"/>
  <c r="AA402" i="1"/>
  <c r="AB402" i="1"/>
  <c r="AC402" i="1"/>
  <c r="AD402" i="1"/>
  <c r="AE402" i="1"/>
  <c r="E403" i="1"/>
  <c r="E404" i="1"/>
  <c r="E405" i="1"/>
  <c r="E408" i="1" s="1"/>
  <c r="E406" i="1"/>
  <c r="E407" i="1"/>
  <c r="F408" i="1"/>
  <c r="G408" i="1"/>
  <c r="H408" i="1"/>
  <c r="I408" i="1"/>
  <c r="J408" i="1"/>
  <c r="K408" i="1"/>
  <c r="L408" i="1"/>
  <c r="M408" i="1"/>
  <c r="N408" i="1"/>
  <c r="O408" i="1"/>
  <c r="P408" i="1"/>
  <c r="Q408" i="1"/>
  <c r="R408" i="1"/>
  <c r="S408" i="1"/>
  <c r="T408" i="1"/>
  <c r="U408" i="1"/>
  <c r="V408" i="1"/>
  <c r="W408" i="1"/>
  <c r="X408" i="1"/>
  <c r="Y408" i="1"/>
  <c r="Z408" i="1"/>
  <c r="AA408" i="1"/>
  <c r="AB408" i="1"/>
  <c r="AC408" i="1"/>
  <c r="AD408" i="1"/>
  <c r="AE408" i="1"/>
  <c r="E409" i="1"/>
  <c r="E410" i="1"/>
  <c r="E411" i="1"/>
  <c r="E414" i="1" s="1"/>
  <c r="E412" i="1"/>
  <c r="E413" i="1"/>
  <c r="F414" i="1"/>
  <c r="G414" i="1"/>
  <c r="H414" i="1"/>
  <c r="I414" i="1"/>
  <c r="J414" i="1"/>
  <c r="K414" i="1"/>
  <c r="L414" i="1"/>
  <c r="M414" i="1"/>
  <c r="N414" i="1"/>
  <c r="O414" i="1"/>
  <c r="P414" i="1"/>
  <c r="Q414" i="1"/>
  <c r="R414" i="1"/>
  <c r="S414" i="1"/>
  <c r="T414" i="1"/>
  <c r="U414" i="1"/>
  <c r="V414" i="1"/>
  <c r="W414" i="1"/>
  <c r="X414" i="1"/>
  <c r="Y414" i="1"/>
  <c r="Z414" i="1"/>
  <c r="AA414" i="1"/>
  <c r="AB414" i="1"/>
  <c r="AC414" i="1"/>
  <c r="AD414" i="1"/>
  <c r="AE414" i="1"/>
  <c r="G415" i="1"/>
  <c r="G417" i="1" s="1"/>
  <c r="K415" i="1"/>
  <c r="K417" i="1" s="1"/>
  <c r="O415" i="1"/>
  <c r="O417" i="1" s="1"/>
  <c r="S415" i="1"/>
  <c r="S417" i="1" s="1"/>
  <c r="W415" i="1"/>
  <c r="W417" i="1" s="1"/>
  <c r="AA415" i="1"/>
  <c r="AA417" i="1" s="1"/>
  <c r="AE415" i="1"/>
  <c r="AE417" i="1" s="1"/>
  <c r="F416" i="1"/>
  <c r="G416" i="1"/>
  <c r="H416" i="1"/>
  <c r="E416" i="1" s="1"/>
  <c r="I416" i="1"/>
  <c r="J416" i="1"/>
  <c r="K416" i="1"/>
  <c r="L416" i="1"/>
  <c r="L417" i="1" s="1"/>
  <c r="M416" i="1"/>
  <c r="N416" i="1"/>
  <c r="O416" i="1"/>
  <c r="P416" i="1"/>
  <c r="P417" i="1" s="1"/>
  <c r="Q416" i="1"/>
  <c r="R416" i="1"/>
  <c r="S416" i="1"/>
  <c r="T416" i="1"/>
  <c r="T417" i="1" s="1"/>
  <c r="U416" i="1"/>
  <c r="V416" i="1"/>
  <c r="W416" i="1"/>
  <c r="X416" i="1"/>
  <c r="X417" i="1" s="1"/>
  <c r="Y416" i="1"/>
  <c r="Z416" i="1"/>
  <c r="AA416" i="1"/>
  <c r="AB416" i="1"/>
  <c r="AB417" i="1" s="1"/>
  <c r="AC416" i="1"/>
  <c r="AD416" i="1"/>
  <c r="AE416" i="1"/>
  <c r="E43" i="1" l="1"/>
  <c r="AE226" i="1"/>
  <c r="AE242" i="1" s="1"/>
  <c r="AE420" i="1" s="1"/>
  <c r="AA226" i="1"/>
  <c r="AA242" i="1" s="1"/>
  <c r="AA420" i="1" s="1"/>
  <c r="W226" i="1"/>
  <c r="W242" i="1" s="1"/>
  <c r="S226" i="1"/>
  <c r="S242" i="1" s="1"/>
  <c r="S420" i="1" s="1"/>
  <c r="O226" i="1"/>
  <c r="O242" i="1" s="1"/>
  <c r="O420" i="1" s="1"/>
  <c r="K226" i="1"/>
  <c r="K242" i="1" s="1"/>
  <c r="K420" i="1" s="1"/>
  <c r="G226" i="1"/>
  <c r="G242" i="1" s="1"/>
  <c r="G420" i="1" s="1"/>
  <c r="E224" i="1"/>
  <c r="AC420" i="1"/>
  <c r="Y420" i="1"/>
  <c r="U420" i="1"/>
  <c r="Q420" i="1"/>
  <c r="M420" i="1"/>
  <c r="E415" i="1"/>
  <c r="E417" i="1" s="1"/>
  <c r="I420" i="1"/>
  <c r="H417" i="1"/>
  <c r="F242" i="1"/>
  <c r="AB225" i="1"/>
  <c r="AB226" i="1" s="1"/>
  <c r="AB242" i="1" s="1"/>
  <c r="AB420" i="1" s="1"/>
  <c r="X225" i="1"/>
  <c r="X226" i="1" s="1"/>
  <c r="X242" i="1" s="1"/>
  <c r="X420" i="1" s="1"/>
  <c r="T225" i="1"/>
  <c r="T226" i="1" s="1"/>
  <c r="T242" i="1" s="1"/>
  <c r="T420" i="1" s="1"/>
  <c r="P225" i="1"/>
  <c r="P226" i="1" s="1"/>
  <c r="P242" i="1" s="1"/>
  <c r="P420" i="1" s="1"/>
  <c r="L225" i="1"/>
  <c r="L226" i="1" s="1"/>
  <c r="L242" i="1" s="1"/>
  <c r="L420" i="1" s="1"/>
  <c r="H225" i="1"/>
  <c r="H226" i="1" s="1"/>
  <c r="H242" i="1" s="1"/>
  <c r="H420" i="1" s="1"/>
  <c r="W420" i="1"/>
  <c r="E226" i="1" l="1"/>
  <c r="E242" i="1"/>
  <c r="E420" i="1" s="1"/>
  <c r="F420" i="1"/>
  <c r="E225" i="1"/>
</calcChain>
</file>

<file path=xl/sharedStrings.xml><?xml version="1.0" encoding="utf-8"?>
<sst xmlns="http://schemas.openxmlformats.org/spreadsheetml/2006/main" count="1197" uniqueCount="403">
  <si>
    <t xml:space="preserve">Comments: </t>
  </si>
  <si>
    <t>Percentage of Residual Distributions to K-14 Schools</t>
  </si>
  <si>
    <t>Total Residual Distributions to K-14 Schools (sum of lines 43 - 46):</t>
  </si>
  <si>
    <r>
      <t xml:space="preserve">Total RPTTF Distributions to ATEs (sum of lines 40 - 46) - </t>
    </r>
    <r>
      <rPr>
        <sz val="10"/>
        <rFont val="Arial"/>
        <family val="2"/>
      </rPr>
      <t>Total residual distributions must equal the total residual balance as shown on line 38.</t>
    </r>
  </si>
  <si>
    <t>Grand Total</t>
  </si>
  <si>
    <t>ERAF - County Offices of Education</t>
  </si>
  <si>
    <t>COE ERAF Total</t>
  </si>
  <si>
    <t>SUPERINTENDENT OF SCHOOLS - DEV CENTER</t>
  </si>
  <si>
    <t>BS01-GA05</t>
  </si>
  <si>
    <t>COE ERAF</t>
  </si>
  <si>
    <t>SUPERINTENDENT OF SCHOOLS - MENT RET</t>
  </si>
  <si>
    <t>BS01-GA04</t>
  </si>
  <si>
    <t>SUPERINTENDENT OF SCHOOLS - PHYS HAND</t>
  </si>
  <si>
    <t>BS01-GA03</t>
  </si>
  <si>
    <t>SUPERINTENDENT OF SCHOOLS - R O P</t>
  </si>
  <si>
    <t>BS01-GA02</t>
  </si>
  <si>
    <t>SUPERINTENDENT OF SCHOOLS - COUNTY WIDE</t>
  </si>
  <si>
    <t>BS01-GA01</t>
  </si>
  <si>
    <t>ERAF - Community Colleges</t>
  </si>
  <si>
    <t>Comm Coll ERAF Total</t>
  </si>
  <si>
    <t>VICTOR VALLEY COMMUNITY COLLEGE</t>
  </si>
  <si>
    <t>SC66-GA01</t>
  </si>
  <si>
    <t>Comm Coll ERAF</t>
  </si>
  <si>
    <t>SAN BERNARDINO COMMUNITY COLLEGE</t>
  </si>
  <si>
    <t>SC54-GA01</t>
  </si>
  <si>
    <t>COPPER MOUNTAIN COMM COLL DISTRICT</t>
  </si>
  <si>
    <t>SC18-GA01</t>
  </si>
  <si>
    <t>CHAFFEY COMMUNITY COLLEGE</t>
  </si>
  <si>
    <t>SC16-GA01</t>
  </si>
  <si>
    <t>BARSTOW COMMUNITY COLLEGE</t>
  </si>
  <si>
    <t>SC10-GA01</t>
  </si>
  <si>
    <t>ERAF - K-12</t>
  </si>
  <si>
    <t>K-12 ERAF Total</t>
  </si>
  <si>
    <t>YUCAIPA-CALIMESA JOINT UNIFIED</t>
  </si>
  <si>
    <t>SU68-GA01</t>
  </si>
  <si>
    <t>K-12 ERAF</t>
  </si>
  <si>
    <t>UPLAND UNIFIED</t>
  </si>
  <si>
    <t>SU62-GA01</t>
  </si>
  <si>
    <t>SNOWLINE JOINT UNIFIED SCHOOL DIST</t>
  </si>
  <si>
    <t>SU58-GA01</t>
  </si>
  <si>
    <t>SAN BERNARDINO CITY UNIFIED SCH DIS</t>
  </si>
  <si>
    <t>SU54-GA01</t>
  </si>
  <si>
    <t>RIM OF THE WORLD UNIFIED SCH DIST</t>
  </si>
  <si>
    <t>SU52-GA01</t>
  </si>
  <si>
    <t>RIALTO UNIFIED SCHOOL DISTRICT</t>
  </si>
  <si>
    <t>SU50-GA01</t>
  </si>
  <si>
    <t>REDLANDS UNIFIED SCHOOL DISTRICT</t>
  </si>
  <si>
    <t>SU48-GA01</t>
  </si>
  <si>
    <t>NEEDLES UNIFIED SCHOOL DISTRICT</t>
  </si>
  <si>
    <t>SU42-GA01</t>
  </si>
  <si>
    <t>MORONGO UNIFIED SCHOOL DISTRICT</t>
  </si>
  <si>
    <t>SU36-GA01</t>
  </si>
  <si>
    <t>HESPERIA UNIFIED SCHOOL DISTRICT</t>
  </si>
  <si>
    <t>SU32-GA01</t>
  </si>
  <si>
    <t>FONTANA UNIFIED SCHOOL DISTRICT</t>
  </si>
  <si>
    <t>SU26-GA01</t>
  </si>
  <si>
    <t>COLTON JOINT UNIFIED SCHOOL DIST</t>
  </si>
  <si>
    <t>SU20-GA01</t>
  </si>
  <si>
    <t>CHINO VALLEY UNIFIED SCHOOL DIST</t>
  </si>
  <si>
    <t>SU18-GA01</t>
  </si>
  <si>
    <t>BEAR VALLEY UNIFIED SCHOOL DISTRICT</t>
  </si>
  <si>
    <t>SU12-GA01</t>
  </si>
  <si>
    <t>BARSTOW UNIFIED SCHOOL DISTRICT</t>
  </si>
  <si>
    <t>SU10-GA01</t>
  </si>
  <si>
    <t>APPLE VALLEY UNIFIED SCHOOL DIST</t>
  </si>
  <si>
    <t>SU06-GA01</t>
  </si>
  <si>
    <t>VICTOR VALLEY UNION HIGH SCH DIST</t>
  </si>
  <si>
    <t>SH66-GA01</t>
  </si>
  <si>
    <t>CHAFFEY JOINT UNION HIGH SCH DIST</t>
  </si>
  <si>
    <t>SH16-GA01</t>
  </si>
  <si>
    <t>VICTOR ELEMENTARY SCHOOL DISTRICT</t>
  </si>
  <si>
    <t>SE64-GA01</t>
  </si>
  <si>
    <t>ORO GRANDE ELEMENTARY SCHOOL DIST</t>
  </si>
  <si>
    <t>SE46-GA01</t>
  </si>
  <si>
    <t>ONTARIO-MONTCLAIR ELEM SCH DIST</t>
  </si>
  <si>
    <t>SE44-GA01</t>
  </si>
  <si>
    <t>MOUNTAIN VIEW ELEMENTARY SCH DIST</t>
  </si>
  <si>
    <t>SE40-GA01</t>
  </si>
  <si>
    <t>ETIWANDA ELEMENTARY SCHOOL DISTRICT</t>
  </si>
  <si>
    <t>SE24-GA01</t>
  </si>
  <si>
    <t>CUCAMONGA ELEMENTARY SCHOOL DIST</t>
  </si>
  <si>
    <t>SE22-GA01</t>
  </si>
  <si>
    <t>CENTRAL ELEMENTARY SCHOOL DISTRICT</t>
  </si>
  <si>
    <t>SE14-GA01</t>
  </si>
  <si>
    <t>ALTA LOMA ELEMENTARY SCHOOL DIST</t>
  </si>
  <si>
    <t>SE04-GA01</t>
  </si>
  <si>
    <t>ADELANTO ELEMENTARY SCHOOL DISTRICT</t>
  </si>
  <si>
    <t>SE02-GA01</t>
  </si>
  <si>
    <t>Total ERAF - Please break out the ERAF amounts into the following categories if possible. (sum of lines 47 - 49)</t>
  </si>
  <si>
    <t>ERAF Total</t>
  </si>
  <si>
    <t xml:space="preserve">EDUCATION REVENUE AUGMENTATION FUND </t>
  </si>
  <si>
    <t>AB02-GA01</t>
  </si>
  <si>
    <t xml:space="preserve">County Office of Education  </t>
  </si>
  <si>
    <t>COE Total</t>
  </si>
  <si>
    <t>COE</t>
  </si>
  <si>
    <t xml:space="preserve">Community Colleges  </t>
  </si>
  <si>
    <t>Comm Coll Total</t>
  </si>
  <si>
    <t>Comm Coll</t>
  </si>
  <si>
    <t>K-12 Schools</t>
  </si>
  <si>
    <t>K-12 Total</t>
  </si>
  <si>
    <t>K-12</t>
  </si>
  <si>
    <t>Special Districts</t>
  </si>
  <si>
    <t>Special Dist Total</t>
  </si>
  <si>
    <t>MOJAVE WATER AGENCY L &amp; I</t>
  </si>
  <si>
    <t>WY20-GI01</t>
  </si>
  <si>
    <t>Special Dist</t>
  </si>
  <si>
    <t>CRESTLINE-LAKE ARROWHEAD WTR AGENCY</t>
  </si>
  <si>
    <t>WY10-GA01</t>
  </si>
  <si>
    <t>YUCAIPA VALLEY WATER DISTRICT IMP DIST A</t>
  </si>
  <si>
    <t>WW29-GA02</t>
  </si>
  <si>
    <t>YUCAIPA VALLEY WATER DISTRICT</t>
  </si>
  <si>
    <t>WW29-GA01</t>
  </si>
  <si>
    <t>WEST VALLEY WATER DISTRICT</t>
  </si>
  <si>
    <t>WW28-GA01</t>
  </si>
  <si>
    <t>MONTE VISTA CO WTR DISTRICT</t>
  </si>
  <si>
    <t>WW21-GA01</t>
  </si>
  <si>
    <t>HI-DESERT CO WATER DISTRICT</t>
  </si>
  <si>
    <t>WW15-GA01</t>
  </si>
  <si>
    <t>SAN BERNARDINO VALLEY MUNI WATER</t>
  </si>
  <si>
    <t>WU23-GA01</t>
  </si>
  <si>
    <t>INLAND EMPIRE UTILITIES AGENCY IMP C</t>
  </si>
  <si>
    <t>WU08-GA05</t>
  </si>
  <si>
    <t>INLAND EMPIRE UTILITIES AGENCY MID-VLY</t>
  </si>
  <si>
    <t>WU08-GA03</t>
  </si>
  <si>
    <t>INLAND EMPIRE UTILITIES AGENCY ORIGINAL</t>
  </si>
  <si>
    <t>WU08-GA01</t>
  </si>
  <si>
    <t>BIG BEAR MUNICIPAL WATER DIST</t>
  </si>
  <si>
    <t>WU06-GA01</t>
  </si>
  <si>
    <t>CHINO BASIN WTR CONSERVATION DIST L O</t>
  </si>
  <si>
    <t>WT09-GL01</t>
  </si>
  <si>
    <t>SAN BDNO VALLEY WATER CONS DIST - L O</t>
  </si>
  <si>
    <t>WT01-GL01</t>
  </si>
  <si>
    <t>INLAND EMPIRE JT RESOURCE CONS DIST L O</t>
  </si>
  <si>
    <t>WR04-GL01</t>
  </si>
  <si>
    <t>MOJAVE DESERT RESOURCE CONS DIST L O</t>
  </si>
  <si>
    <t>WR03-GL01</t>
  </si>
  <si>
    <t>RIVERSIDE CORONA RCD L O</t>
  </si>
  <si>
    <t>WR01-GL01</t>
  </si>
  <si>
    <t>SAN BERNARDINO MTS COMM HOSP DIST</t>
  </si>
  <si>
    <t>WH04-GA01</t>
  </si>
  <si>
    <t>HI-DESERT MEMORIAL HOSPITAL DIS</t>
  </si>
  <si>
    <t>WH02-GA01</t>
  </si>
  <si>
    <t>BEAR VALLEY COMM HOSP DISTRICT</t>
  </si>
  <si>
    <t>WH01-GA01</t>
  </si>
  <si>
    <t>CHINO VALLEY INDEPENDENT FIRE DIST CHINO AREA</t>
  </si>
  <si>
    <t>WF07-GA03</t>
  </si>
  <si>
    <t>CHINO VALLEY INDEPENDENT FIRE DIST INCORPORATED ARE</t>
  </si>
  <si>
    <t>WF07-GA02</t>
  </si>
  <si>
    <t>APPLE VALLEY FIRE PROTECTION DIST</t>
  </si>
  <si>
    <t>WF01-GA01</t>
  </si>
  <si>
    <t>LAKE ARROWHEAD CSD L &amp; I</t>
  </si>
  <si>
    <t>WC08-GI01</t>
  </si>
  <si>
    <t>BIG BEAR CITY AIRPORT DISTRICT</t>
  </si>
  <si>
    <t>WA01-GA01</t>
  </si>
  <si>
    <t>HESPERIA PARK DISTRICT</t>
  </si>
  <si>
    <t>VP02-GA01</t>
  </si>
  <si>
    <t>BARSTOW FIRE PROTECTION DISTRICT</t>
  </si>
  <si>
    <t>VF02-GA01</t>
  </si>
  <si>
    <t>29 PALMS CEMETERY DISTRICT</t>
  </si>
  <si>
    <t>VB03-GA01</t>
  </si>
  <si>
    <t>BARSTOW CEMETERY DISTRICT</t>
  </si>
  <si>
    <t>VB01-GA01</t>
  </si>
  <si>
    <t>BLOOMINGTON PARK &amp; REC DISTRICT</t>
  </si>
  <si>
    <t>UP09-GA01</t>
  </si>
  <si>
    <t>BIG BEAR VALLEY PARK &amp; REC DIST</t>
  </si>
  <si>
    <t>UP07-GA01</t>
  </si>
  <si>
    <t>SAN BDNO CNTY FIRE PROTECT DISTRICT-SBCFPD-ADMIN</t>
  </si>
  <si>
    <t>UF01-GA05</t>
  </si>
  <si>
    <t>SAN BDNO CNTY FIRE PROTECT DISTRICT-SOUTH DESERT SERVICE AREA</t>
  </si>
  <si>
    <t>UF01-GA04</t>
  </si>
  <si>
    <t>SAN BDNO CNTY FIRE PROTECT DISTRICT-NORTH DESERT SERVICE AREA</t>
  </si>
  <si>
    <t>UF01-GA03</t>
  </si>
  <si>
    <t>SAN BDNO CNTY FIRE PROTECT DISTRICT-MOUNTAIN SERVICE AREA</t>
  </si>
  <si>
    <t>UF01-GA02</t>
  </si>
  <si>
    <t>SAN BDNO CNTY FIRE PROTECT DISTRICT-VALLEY SERVICE AREA</t>
  </si>
  <si>
    <t>UF01-GA01</t>
  </si>
  <si>
    <t>CSA SL-1</t>
  </si>
  <si>
    <t>UD98-GA01</t>
  </si>
  <si>
    <t>CSA 70 ZONE D-1 - LAKE ARROWHEAD</t>
  </si>
  <si>
    <t>UD54-GA01</t>
  </si>
  <si>
    <t>CSA 64 - SPRING VLY LAKE</t>
  </si>
  <si>
    <t>UD47-GA01</t>
  </si>
  <si>
    <t>CSA 60 - VICTORVILLE</t>
  </si>
  <si>
    <t>UD44-GA01</t>
  </si>
  <si>
    <t>CSA 42 - ORO GRANDE</t>
  </si>
  <si>
    <t>UD27-GA01</t>
  </si>
  <si>
    <t>CSA 40 - ELEPHANT MOUNTAIN</t>
  </si>
  <si>
    <t>UD25-GA01</t>
  </si>
  <si>
    <t>VICTORVILLE STREET LIGHT DISTRICT L &amp; I</t>
  </si>
  <si>
    <t>CS37-GI01</t>
  </si>
  <si>
    <t>VICTORVILLE WATER DISTRICT IMP DIST 2</t>
  </si>
  <si>
    <t>CS33-GA02</t>
  </si>
  <si>
    <t>VICTORVILLE WATER DISTRICT IMP DIST 1</t>
  </si>
  <si>
    <t>CS33-GA01</t>
  </si>
  <si>
    <t>RANCHO CUCAMONGA FIRE DISTRICT</t>
  </si>
  <si>
    <t>CS24-GA01</t>
  </si>
  <si>
    <t>HESPERIA WATER DISTRICT</t>
  </si>
  <si>
    <t>CS18-GA01</t>
  </si>
  <si>
    <t>HESPERIA FIRE PROTECTION DISTRICT</t>
  </si>
  <si>
    <t>CS17-GA01</t>
  </si>
  <si>
    <t>FONTANA FIRE PROTECTION DISTRICT</t>
  </si>
  <si>
    <t>CS12-GA01</t>
  </si>
  <si>
    <t>BIG BEAR LAKE FIRE DISTRICT</t>
  </si>
  <si>
    <t>CS06-GA01</t>
  </si>
  <si>
    <t>COUNTY FREE LIBRARY</t>
  </si>
  <si>
    <t>BL01-GA01</t>
  </si>
  <si>
    <t>FLOOD CONTROL ADMIN 3-6</t>
  </si>
  <si>
    <t>BF08-GA01</t>
  </si>
  <si>
    <t>FLOOD CONTROL ADMIN 1 &amp; 2</t>
  </si>
  <si>
    <t>BF07-GA01</t>
  </si>
  <si>
    <t>FLOOD CONTROL ZONE 6</t>
  </si>
  <si>
    <t>BF06-GA01</t>
  </si>
  <si>
    <t>FLOOD CONTROL ZONE 5</t>
  </si>
  <si>
    <t>BF05-GA01</t>
  </si>
  <si>
    <t>FLOOD CONTROL ZONE 4</t>
  </si>
  <si>
    <t>BF04-GA01</t>
  </si>
  <si>
    <t>FLOOD CONTROL ZONE 3</t>
  </si>
  <si>
    <t>BF03-GA01</t>
  </si>
  <si>
    <t>FLOOD CONTROL ZONE 2</t>
  </si>
  <si>
    <t>BF02-GA01</t>
  </si>
  <si>
    <t>FLOOD CONTROL ZONE 1</t>
  </si>
  <si>
    <t>BF01-GA01</t>
  </si>
  <si>
    <t>Counties</t>
  </si>
  <si>
    <t>County Total</t>
  </si>
  <si>
    <t>COUNTY GENERAL FUND</t>
  </si>
  <si>
    <t>AB01-GA01</t>
  </si>
  <si>
    <t>County</t>
  </si>
  <si>
    <t>Cities</t>
  </si>
  <si>
    <t>City Total</t>
  </si>
  <si>
    <t>TOWN OF YUCCA VALLEY</t>
  </si>
  <si>
    <t>CC38-GA01</t>
  </si>
  <si>
    <t>City</t>
  </si>
  <si>
    <t>CITY OF YUCAIPA</t>
  </si>
  <si>
    <t>CC35-GA01</t>
  </si>
  <si>
    <t>CITY OF VICTORVILLE</t>
  </si>
  <si>
    <t>CC34-GA01</t>
  </si>
  <si>
    <t>CITY OF TWENTYNINE PALMS (SEE CC31)</t>
  </si>
  <si>
    <t>CC33-GA01</t>
  </si>
  <si>
    <t>CITY OF UPLAND</t>
  </si>
  <si>
    <t>CC32-GA01</t>
  </si>
  <si>
    <t>CITY OF TWENTYNINE PALMS</t>
  </si>
  <si>
    <t>CC31-GA01</t>
  </si>
  <si>
    <t>CITY OF SAN BERNARDINO</t>
  </si>
  <si>
    <t>CC30-GA01</t>
  </si>
  <si>
    <t>CITY OF RIALTO</t>
  </si>
  <si>
    <t>CC28-GA01</t>
  </si>
  <si>
    <t>CITY OF REDLANDS</t>
  </si>
  <si>
    <t>CC26-GA01</t>
  </si>
  <si>
    <t>CITY OF REDLANDS-DEBT SERVICE MEASURE "O" BONDS</t>
  </si>
  <si>
    <t>CC26-DA02</t>
  </si>
  <si>
    <t>CITY OF RANCHO CUCAMONGA</t>
  </si>
  <si>
    <t>CC24-GA01</t>
  </si>
  <si>
    <t>CITY OF ONTARIO</t>
  </si>
  <si>
    <t>CC22-GA01</t>
  </si>
  <si>
    <t>CITY OF MONTCLAIR</t>
  </si>
  <si>
    <t>CC18-GA01</t>
  </si>
  <si>
    <t>CITY OF HESPERIA</t>
  </si>
  <si>
    <t>CC17-GA01</t>
  </si>
  <si>
    <t>CITY OF LOMA LINDA</t>
  </si>
  <si>
    <t>CC16-GA01</t>
  </si>
  <si>
    <t>CITY OF HIGHLAND</t>
  </si>
  <si>
    <t>CC15-GA01</t>
  </si>
  <si>
    <t>CITY OF GRAND TERRACE</t>
  </si>
  <si>
    <t>CC14-GA01</t>
  </si>
  <si>
    <t>CITY OF FONTANA VEHICLE PKG</t>
  </si>
  <si>
    <t>CC12-GA02</t>
  </si>
  <si>
    <t>CITY OF FONTANA</t>
  </si>
  <si>
    <t>CC12-GA01</t>
  </si>
  <si>
    <t>CITY OF COLTON</t>
  </si>
  <si>
    <t>CC10-GA01</t>
  </si>
  <si>
    <t>CITY OF CHINO</t>
  </si>
  <si>
    <t>CC08-GA01</t>
  </si>
  <si>
    <t>CITY OF BIG BEAR LAKE</t>
  </si>
  <si>
    <t>CC06-GA01</t>
  </si>
  <si>
    <t>CITY OF BARSTOW-BARSTOW PARK - GTL</t>
  </si>
  <si>
    <t>CC04-GA02</t>
  </si>
  <si>
    <t>CITY OF BARSTOW</t>
  </si>
  <si>
    <t>CC04-GA01</t>
  </si>
  <si>
    <t>TOWN OF APPLE VALLEY</t>
  </si>
  <si>
    <t>CC03-GA01</t>
  </si>
  <si>
    <t>CITY OF ADELANTO</t>
  </si>
  <si>
    <t>CC02-GA01</t>
  </si>
  <si>
    <t>ATE Name</t>
  </si>
  <si>
    <t>ATE Code</t>
  </si>
  <si>
    <t>ATE Type</t>
  </si>
  <si>
    <t>RPTTF Distributions to ATEs</t>
  </si>
  <si>
    <t xml:space="preserve">Total ROPS Only RPTTF Balance Available for Distribution to ATEs (line 27 minus 36 minus 37) - </t>
  </si>
  <si>
    <t>METROPOLITAN WATER AGENCY-DEBT SERVICE MID-VLY</t>
  </si>
  <si>
    <t>WY19-DA03</t>
  </si>
  <si>
    <t>METROPOLITAN WATER AGENCY-DEBT SERVICE ORIGINAL</t>
  </si>
  <si>
    <t>WY19-DA01</t>
  </si>
  <si>
    <t>CRESTLINE-LAKE ARROWHEAD WTR AGENCY-CLAWA DWR CONTRACT-SWP</t>
  </si>
  <si>
    <t>WY10-DA01</t>
  </si>
  <si>
    <t>SAN BERNARDINO VALLEY MUNI WATER-DEBT SERVICE</t>
  </si>
  <si>
    <t>WU23-DA01</t>
  </si>
  <si>
    <r>
      <rPr>
        <b/>
        <sz val="10"/>
        <rFont val="Arial"/>
        <family val="2"/>
      </rPr>
      <t>Pension Override/State Water Project Override Revenues</t>
    </r>
    <r>
      <rPr>
        <sz val="10"/>
        <rFont val="Arial"/>
        <family val="2"/>
      </rPr>
      <t xml:space="preserve"> pursuant to HSC 34183 (a) (1) (B)</t>
    </r>
  </si>
  <si>
    <t>Total CAC Distributed RPTTF for SA EOs (sum of lines 33 plus 34)</t>
  </si>
  <si>
    <r>
      <t xml:space="preserve">    Insufficient RPTTF in "A" Period for Finance Approved RPTTF to be Funded in "B" Period 
</t>
    </r>
    <r>
      <rPr>
        <b/>
        <sz val="9"/>
        <rFont val="Arial"/>
        <family val="2"/>
      </rPr>
      <t xml:space="preserve">    </t>
    </r>
    <r>
      <rPr>
        <b/>
        <i/>
        <sz val="8"/>
        <rFont val="Arial"/>
        <family val="2"/>
      </rPr>
      <t>(See line 35 in "A" ROPS, to extent RPTTF is available)</t>
    </r>
  </si>
  <si>
    <t xml:space="preserve">Admin EOs </t>
  </si>
  <si>
    <t xml:space="preserve">Non-Admin EOs </t>
  </si>
  <si>
    <t xml:space="preserve">CAC Distributed ROPS RPTTF- </t>
  </si>
  <si>
    <t>Total Finance Approved RPTTF for Distribution (sum of lines 29 plus 30)</t>
  </si>
  <si>
    <t>Admin EOs</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</si>
  <si>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</si>
  <si>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Total RPTTF Balance Available to Fund Successor Agency (SA) Enforceable Obligations (EOs)  (line 6 - 26)</t>
  </si>
  <si>
    <t>Total Administrative and Passthrough Distributions (sum of lines 13 and 25)</t>
  </si>
  <si>
    <t>Total Passthrough Distributions (sum of lines 15 - 24)</t>
  </si>
  <si>
    <t>Education Revenue Augmentation Fund (ERAF)</t>
  </si>
  <si>
    <t>ERAF</t>
  </si>
  <si>
    <t>County Office of Education - Facilities Portion</t>
  </si>
  <si>
    <t>COE Fac Total</t>
  </si>
  <si>
    <t>COE Fac</t>
  </si>
  <si>
    <t>County Office of Education - Tax Portion</t>
  </si>
  <si>
    <t>COE Tax Total</t>
  </si>
  <si>
    <t>COE Tax</t>
  </si>
  <si>
    <t>Community College Passthrough Payments - Facilities Portion</t>
  </si>
  <si>
    <t>Comm Coll Fac Total</t>
  </si>
  <si>
    <t>Comm Coll Fac</t>
  </si>
  <si>
    <t>Community College Passthrough Payments - Tax Portion</t>
  </si>
  <si>
    <t>Comm Coll Tax Total</t>
  </si>
  <si>
    <t>Comm Coll Tax</t>
  </si>
  <si>
    <t>K-12 School Passthrough Payments - Facilities Portion</t>
  </si>
  <si>
    <t>K-12 Fac Total</t>
  </si>
  <si>
    <t>K-12 Fac</t>
  </si>
  <si>
    <t>K-12 School Passthrough Payments - Tax Portion</t>
  </si>
  <si>
    <t>K-12 Tax Total</t>
  </si>
  <si>
    <t>K-12 Tax</t>
  </si>
  <si>
    <t>Special District Passthrough Payments</t>
  </si>
  <si>
    <t>County Passthrough Payments</t>
  </si>
  <si>
    <t>City Passthrough Payments</t>
  </si>
  <si>
    <t>Passthrough Distributions-</t>
  </si>
  <si>
    <t>Total Administrative Distributions (sum of lines 10 - 12)</t>
  </si>
  <si>
    <t>SCO Invoices for Audit and Oversight - Funding should only be allocated for this purpose when there is sufficient RPTTF to fully fund the approved enforceable obligations as shown on line 35.</t>
  </si>
  <si>
    <t>SB 2557 Administration Fees</t>
  </si>
  <si>
    <t>Administrative Fees to CAC</t>
  </si>
  <si>
    <t>Administrative Distributions-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</si>
  <si>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</si>
  <si>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RPTTF Balance Available to Fund CAC Administrative Costs and Passthroughs</t>
  </si>
  <si>
    <t>Total RPTTF Deposits (sum of lines 2 - 5)</t>
  </si>
  <si>
    <t>Penalty Assessments</t>
  </si>
  <si>
    <t>Interest Earnings/Other</t>
  </si>
  <si>
    <t>Supplemental &amp; Unitary Property TI</t>
  </si>
  <si>
    <t>Secured &amp; Unsecured Property Tax Increment (TI)</t>
  </si>
  <si>
    <r>
      <t xml:space="preserve">RPTTF Deposits - </t>
    </r>
    <r>
      <rPr>
        <sz val="10"/>
        <rFont val="Arial"/>
        <family val="2"/>
      </rPr>
      <t>Entering the deposits by source is optional.</t>
    </r>
  </si>
  <si>
    <t>Yucca Valley</t>
  </si>
  <si>
    <t>Yucaipa</t>
  </si>
  <si>
    <t>VVEDA</t>
  </si>
  <si>
    <t>Victorville</t>
  </si>
  <si>
    <t>Upland</t>
  </si>
  <si>
    <t>29 Palms</t>
  </si>
  <si>
    <t>County of Sn Bndo</t>
  </si>
  <si>
    <t>City of Sn Bndo</t>
  </si>
  <si>
    <t>Rialto</t>
  </si>
  <si>
    <t>Redlands</t>
  </si>
  <si>
    <t>Rancho Cucamonga</t>
  </si>
  <si>
    <t>Ontario</t>
  </si>
  <si>
    <t>Needles</t>
  </si>
  <si>
    <t>Montclair</t>
  </si>
  <si>
    <t>Loma Linda</t>
  </si>
  <si>
    <t>IVDA</t>
  </si>
  <si>
    <t>Highland</t>
  </si>
  <si>
    <t>Hesperia</t>
  </si>
  <si>
    <t>Grand Terrace</t>
  </si>
  <si>
    <t>Fontana</t>
  </si>
  <si>
    <t>Colton</t>
  </si>
  <si>
    <t>Chino</t>
  </si>
  <si>
    <t>Big Bear</t>
  </si>
  <si>
    <t>Barstow</t>
  </si>
  <si>
    <t>Apple Valley</t>
  </si>
  <si>
    <t>Adelanto</t>
  </si>
  <si>
    <t>Countywide Totals</t>
  </si>
  <si>
    <t xml:space="preserve">Title of Former Redevelopment Agency: </t>
  </si>
  <si>
    <t>Line #</t>
  </si>
  <si>
    <t>RS26</t>
  </si>
  <si>
    <t>RS25</t>
  </si>
  <si>
    <t>RS24</t>
  </si>
  <si>
    <t>RS23</t>
  </si>
  <si>
    <t>RS22</t>
  </si>
  <si>
    <t>RS21</t>
  </si>
  <si>
    <t>RS20</t>
  </si>
  <si>
    <t>RS19</t>
  </si>
  <si>
    <t>RS18</t>
  </si>
  <si>
    <t>RS17</t>
  </si>
  <si>
    <t>RS16</t>
  </si>
  <si>
    <t>RS15</t>
  </si>
  <si>
    <t>RS14</t>
  </si>
  <si>
    <t>RS13</t>
  </si>
  <si>
    <t>RS12</t>
  </si>
  <si>
    <t>RS11</t>
  </si>
  <si>
    <t>RS10</t>
  </si>
  <si>
    <t>RS09</t>
  </si>
  <si>
    <t>RS08</t>
  </si>
  <si>
    <t>RS07</t>
  </si>
  <si>
    <t>RS06</t>
  </si>
  <si>
    <t>RS05</t>
  </si>
  <si>
    <t>RS04</t>
  </si>
  <si>
    <t>RS03</t>
  </si>
  <si>
    <t>RS02</t>
  </si>
  <si>
    <t>RS01</t>
  </si>
  <si>
    <r>
      <t xml:space="preserve">County : </t>
    </r>
    <r>
      <rPr>
        <sz val="10"/>
        <rFont val="Arial"/>
        <family val="2"/>
      </rPr>
      <t>San Bernardino</t>
    </r>
  </si>
  <si>
    <r>
      <t>Allocation Period:</t>
    </r>
    <r>
      <rPr>
        <sz val="10"/>
        <rFont val="Arial"/>
        <family val="2"/>
      </rPr>
      <t xml:space="preserve"> January 2017 - June 2016</t>
    </r>
  </si>
  <si>
    <r>
      <rPr>
        <b/>
        <sz val="12"/>
        <rFont val="Arial"/>
        <family val="2"/>
      </rPr>
      <t xml:space="preserve">Recognized Obligation Payment Schedule (ROPS) Redevelopment Property Tax Trust Fund (RPTTF) Distribution </t>
    </r>
    <r>
      <rPr>
        <b/>
        <sz val="12"/>
        <color rgb="FFFF0000"/>
        <rFont val="Arial"/>
        <family val="2"/>
      </rPr>
      <t>Estimates</t>
    </r>
    <r>
      <rPr>
        <sz val="10"/>
        <rFont val="Arial"/>
        <family val="2"/>
      </rPr>
      <t xml:space="preserve">
(to be completed by County Auditor-Controllers (CACs) - all values should be reported in whole dollars)</t>
    </r>
  </si>
  <si>
    <r>
      <t xml:space="preserve">ROPS Redevelopment Property Tax Trust Fund (RPTTF) Allocation Cycle: </t>
    </r>
    <r>
      <rPr>
        <b/>
        <sz val="10"/>
        <color rgb="FFFF0000"/>
        <rFont val="Arial"/>
        <family val="2"/>
      </rPr>
      <t>16-17B Estimates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</si>
</sst>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
    <numFmt numFmtId="165" formatCode="_(* #,##0_);_(* \(#,##0\);_(* &quot;-&quot;??_);_(@_)"/>
    <numFmt numFmtId="166" formatCode="_(* #,##0.00_);_(* \(#,##0.00\);_(* &quot;-&quot;_);_(@_)"/>
  </numFmts>
  <fonts count="13" x14ac:knownFonts="1">
    <font>
      <sz val="11"/>
      <color theme="1"/>
      <name val="Calibri"/>
      <family val="2"/>
      <scheme val="minor"/>
    </font>
    <font>
      <sz val="10"/>
      <name val="Arial"/>
      <family val="2"/>
    </font>
    <font>
      <b/>
      <sz val="10"/>
      <name val="Arial"/>
      <family val="2"/>
    </font>
    <font>
      <sz val="9"/>
      <name val="Arial"/>
      <family val="2"/>
    </font>
    <font>
      <sz val="8"/>
      <name val="Arial"/>
      <family val="2"/>
    </font>
    <font>
      <sz val="10"/>
      <color rgb="FFC00000"/>
      <name val="Arial"/>
      <family val="2"/>
    </font>
    <font>
      <b/>
      <sz val="9"/>
      <name val="Arial"/>
      <family val="2"/>
    </font>
    <font>
      <b/>
      <i/>
      <sz val="8"/>
      <name val="Arial"/>
      <family val="2"/>
    </font>
    <font>
      <sz val="10"/>
      <color theme="1"/>
      <name val="Arial"/>
      <family val="2"/>
    </font>
    <font>
      <b/>
      <sz val="8"/>
      <name val="Arial"/>
      <family val="2"/>
    </font>
    <font>
      <b/>
      <sz val="12"/>
      <name val="Arial"/>
      <family val="2"/>
    </font>
    <font>
      <b/>
      <sz val="12"/>
      <color rgb="FFFF0000"/>
      <name val="Arial"/>
      <family val="2"/>
    </font>
    <font>
      <b/>
      <sz val="10"/>
      <color rgb="FFFF0000"/>
      <name val="Arial"/>
      <family val="2"/>
    </font>
  </fonts>
  <fills count="10">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FFFFCC"/>
        <bgColor indexed="64"/>
      </patternFill>
    </fill>
  </fills>
  <borders count="5">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8">
    <xf numFmtId="0" fontId="0" fillId="0" borderId="0" xfId="0"/>
    <xf numFmtId="0" fontId="1" fillId="0" borderId="0" xfId="0" applyFont="1" applyAlignment="1"/>
    <xf numFmtId="41" fontId="1" fillId="0" borderId="0" xfId="0" applyNumberFormat="1" applyFont="1" applyBorder="1" applyAlignment="1"/>
    <xf numFmtId="41" fontId="2" fillId="0" borderId="0" xfId="0" applyNumberFormat="1" applyFont="1" applyBorder="1" applyAlignment="1"/>
    <xf numFmtId="0" fontId="1" fillId="0" borderId="0" xfId="0" applyFont="1" applyFill="1" applyAlignment="1"/>
    <xf numFmtId="0" fontId="3" fillId="0" borderId="0" xfId="0" applyFont="1" applyAlignment="1">
      <alignment horizontal="left"/>
    </xf>
    <xf numFmtId="0" fontId="4" fillId="0" borderId="0" xfId="0" applyFont="1" applyAlignment="1">
      <alignment horizontal="center"/>
    </xf>
    <xf numFmtId="41" fontId="1" fillId="0" borderId="0" xfId="0" applyNumberFormat="1" applyFont="1" applyFill="1" applyBorder="1" applyAlignment="1"/>
    <xf numFmtId="0" fontId="1" fillId="0" borderId="0" xfId="0" applyFont="1" applyFill="1" applyBorder="1" applyAlignment="1"/>
    <xf numFmtId="0" fontId="4" fillId="0" borderId="0" xfId="0" applyFont="1" applyAlignment="1"/>
    <xf numFmtId="41" fontId="2" fillId="0" borderId="0" xfId="0" applyNumberFormat="1" applyFont="1" applyFill="1" applyBorder="1" applyAlignment="1"/>
    <xf numFmtId="41" fontId="1" fillId="0" borderId="0" xfId="0" applyNumberFormat="1" applyFont="1" applyFill="1" applyBorder="1" applyAlignment="1"/>
    <xf numFmtId="0" fontId="2" fillId="0" borderId="0" xfId="0" applyFont="1" applyFill="1" applyBorder="1" applyAlignment="1"/>
    <xf numFmtId="49" fontId="5" fillId="0" borderId="0" xfId="0" applyNumberFormat="1" applyFont="1" applyFill="1" applyBorder="1" applyAlignment="1">
      <alignment horizontal="left" vertical="top"/>
    </xf>
    <xf numFmtId="0" fontId="5" fillId="0" borderId="0" xfId="0" applyNumberFormat="1" applyFont="1" applyFill="1" applyBorder="1" applyAlignment="1">
      <alignment horizontal="left" vertical="top"/>
    </xf>
    <xf numFmtId="41" fontId="5" fillId="0" borderId="0" xfId="0" applyNumberFormat="1" applyFont="1" applyFill="1" applyBorder="1" applyAlignment="1"/>
    <xf numFmtId="0" fontId="5" fillId="0" borderId="0" xfId="0" applyFont="1" applyFill="1" applyBorder="1" applyAlignment="1">
      <alignment horizontal="left" vertical="top"/>
    </xf>
    <xf numFmtId="0" fontId="3" fillId="0" borderId="0" xfId="0" applyFont="1" applyAlignment="1">
      <alignment horizontal="left" vertical="top"/>
    </xf>
    <xf numFmtId="0" fontId="4" fillId="0" borderId="0" xfId="0" applyFont="1" applyAlignment="1">
      <alignment horizontal="center" vertical="top"/>
    </xf>
    <xf numFmtId="164" fontId="1" fillId="2" borderId="1" xfId="0" applyNumberFormat="1" applyFont="1" applyFill="1" applyBorder="1" applyAlignment="1"/>
    <xf numFmtId="0" fontId="1" fillId="0" borderId="0" xfId="0" applyFont="1" applyFill="1" applyBorder="1" applyAlignment="1">
      <alignment horizontal="left" wrapText="1" indent="2"/>
    </xf>
    <xf numFmtId="41" fontId="1" fillId="0" borderId="0" xfId="0" applyNumberFormat="1" applyFont="1" applyAlignment="1"/>
    <xf numFmtId="41" fontId="1" fillId="2" borderId="0" xfId="0" applyNumberFormat="1" applyFont="1" applyFill="1" applyBorder="1" applyAlignment="1"/>
    <xf numFmtId="0" fontId="1" fillId="0" borderId="0" xfId="0" applyFont="1" applyFill="1" applyAlignment="1">
      <alignment horizontal="left" wrapText="1" indent="2"/>
    </xf>
    <xf numFmtId="41" fontId="2" fillId="3" borderId="2" xfId="0" applyNumberFormat="1" applyFont="1" applyFill="1" applyBorder="1" applyAlignment="1"/>
    <xf numFmtId="0" fontId="2" fillId="3" borderId="2" xfId="0" applyNumberFormat="1" applyFont="1" applyFill="1" applyBorder="1" applyAlignment="1">
      <alignment wrapText="1"/>
    </xf>
    <xf numFmtId="41" fontId="1" fillId="0" borderId="0" xfId="0" applyNumberFormat="1" applyFont="1" applyFill="1" applyAlignment="1">
      <alignment horizontal="left" wrapText="1"/>
    </xf>
    <xf numFmtId="165" fontId="1" fillId="0" borderId="0" xfId="0" applyNumberFormat="1" applyFont="1" applyFill="1" applyBorder="1" applyAlignment="1"/>
    <xf numFmtId="0" fontId="1" fillId="0" borderId="0" xfId="0" applyFont="1" applyFill="1" applyAlignment="1">
      <alignment horizontal="left" indent="4"/>
    </xf>
    <xf numFmtId="0" fontId="6" fillId="0" borderId="0" xfId="0" applyFont="1" applyAlignment="1">
      <alignment horizontal="left"/>
    </xf>
    <xf numFmtId="0" fontId="3" fillId="0" borderId="0" xfId="0" applyFont="1" applyAlignment="1"/>
    <xf numFmtId="43" fontId="3" fillId="0" borderId="0" xfId="0" applyNumberFormat="1" applyFont="1" applyFill="1" applyBorder="1" applyAlignment="1"/>
    <xf numFmtId="43" fontId="3" fillId="0" borderId="0" xfId="0" applyNumberFormat="1" applyFont="1" applyFill="1" applyAlignment="1">
      <alignment horizontal="left" wrapText="1"/>
    </xf>
    <xf numFmtId="43" fontId="3" fillId="0" borderId="0" xfId="0" applyNumberFormat="1" applyFont="1" applyFill="1" applyBorder="1" applyAlignment="1"/>
    <xf numFmtId="0" fontId="1" fillId="0" borderId="0" xfId="0" applyFont="1" applyAlignment="1">
      <alignment horizontal="left" wrapText="1" indent="2"/>
    </xf>
    <xf numFmtId="0" fontId="3" fillId="0" borderId="0" xfId="0" applyFont="1" applyAlignment="1">
      <alignment horizontal="center"/>
    </xf>
    <xf numFmtId="0" fontId="2" fillId="0" borderId="3" xfId="0" applyFont="1" applyFill="1" applyBorder="1" applyAlignment="1"/>
    <xf numFmtId="41" fontId="2" fillId="3" borderId="1" xfId="0" applyNumberFormat="1" applyFont="1" applyFill="1" applyBorder="1" applyAlignment="1"/>
    <xf numFmtId="165" fontId="2" fillId="3" borderId="1" xfId="0" applyNumberFormat="1" applyFont="1" applyFill="1" applyBorder="1" applyAlignment="1"/>
    <xf numFmtId="0" fontId="2" fillId="3" borderId="1" xfId="0" applyFont="1" applyFill="1" applyBorder="1" applyAlignment="1">
      <alignment wrapText="1"/>
    </xf>
    <xf numFmtId="41" fontId="2" fillId="4" borderId="1" xfId="0" applyNumberFormat="1" applyFont="1" applyFill="1" applyBorder="1" applyAlignment="1"/>
    <xf numFmtId="0" fontId="1" fillId="4" borderId="0" xfId="0" applyFont="1" applyFill="1" applyBorder="1" applyAlignment="1">
      <alignment vertical="center" wrapText="1"/>
    </xf>
    <xf numFmtId="41" fontId="2" fillId="5" borderId="2" xfId="0" applyNumberFormat="1" applyFont="1" applyFill="1" applyBorder="1" applyAlignment="1"/>
    <xf numFmtId="41" fontId="1" fillId="6" borderId="1" xfId="0" applyNumberFormat="1" applyFont="1" applyFill="1" applyBorder="1" applyAlignment="1"/>
    <xf numFmtId="41" fontId="2" fillId="6" borderId="1" xfId="0" applyNumberFormat="1" applyFont="1" applyFill="1" applyBorder="1" applyAlignment="1"/>
    <xf numFmtId="0" fontId="1" fillId="6" borderId="0" xfId="0" applyFont="1" applyFill="1" applyAlignment="1">
      <alignment wrapText="1"/>
    </xf>
    <xf numFmtId="0" fontId="2" fillId="0" borderId="0" xfId="0" applyFont="1" applyFill="1" applyAlignment="1"/>
    <xf numFmtId="41" fontId="1" fillId="7" borderId="1" xfId="0" applyNumberFormat="1" applyFont="1" applyFill="1" applyBorder="1" applyAlignment="1"/>
    <xf numFmtId="0" fontId="1" fillId="7" borderId="0" xfId="0" applyFont="1" applyFill="1" applyAlignment="1">
      <alignment horizontal="left" wrapText="1"/>
    </xf>
    <xf numFmtId="41" fontId="2" fillId="5" borderId="1" xfId="0" applyNumberFormat="1" applyFont="1" applyFill="1" applyBorder="1" applyAlignment="1"/>
    <xf numFmtId="0" fontId="2" fillId="5" borderId="1" xfId="0" applyFont="1" applyFill="1" applyBorder="1" applyAlignment="1">
      <alignment horizontal="left" wrapText="1"/>
    </xf>
    <xf numFmtId="41" fontId="2" fillId="8" borderId="2" xfId="0" applyNumberFormat="1" applyFont="1" applyFill="1" applyBorder="1" applyAlignment="1"/>
    <xf numFmtId="41" fontId="1" fillId="8" borderId="2" xfId="0" applyNumberFormat="1" applyFont="1" applyFill="1" applyBorder="1" applyAlignment="1"/>
    <xf numFmtId="41" fontId="1" fillId="4" borderId="1" xfId="0" applyNumberFormat="1" applyFont="1" applyFill="1" applyBorder="1" applyAlignment="1"/>
    <xf numFmtId="0" fontId="1" fillId="0" borderId="0" xfId="0" applyFont="1" applyFill="1" applyAlignment="1">
      <alignment horizontal="left"/>
    </xf>
    <xf numFmtId="0" fontId="1" fillId="0" borderId="0" xfId="0" applyFont="1" applyFill="1" applyAlignment="1">
      <alignment horizontal="left" indent="2"/>
    </xf>
    <xf numFmtId="43" fontId="3" fillId="0" borderId="0" xfId="0" applyNumberFormat="1" applyFont="1" applyFill="1" applyAlignment="1">
      <alignment wrapText="1"/>
    </xf>
    <xf numFmtId="166" fontId="1" fillId="0" borderId="0" xfId="0" applyNumberFormat="1" applyFont="1" applyFill="1" applyBorder="1" applyAlignment="1"/>
    <xf numFmtId="0" fontId="2" fillId="0" borderId="0" xfId="0" applyFont="1" applyFill="1" applyAlignment="1">
      <alignment wrapText="1"/>
    </xf>
    <xf numFmtId="41" fontId="8" fillId="0" borderId="0" xfId="0" applyNumberFormat="1" applyFont="1"/>
    <xf numFmtId="41" fontId="2" fillId="8" borderId="1" xfId="0" applyNumberFormat="1" applyFont="1" applyFill="1" applyBorder="1" applyAlignment="1"/>
    <xf numFmtId="0" fontId="2" fillId="8" borderId="1" xfId="0" applyFont="1" applyFill="1" applyBorder="1" applyAlignment="1">
      <alignment horizontal="left"/>
    </xf>
    <xf numFmtId="41" fontId="2" fillId="9" borderId="2" xfId="0" applyNumberFormat="1" applyFont="1" applyFill="1" applyBorder="1" applyAlignment="1"/>
    <xf numFmtId="165" fontId="8" fillId="0" borderId="0" xfId="0" applyNumberFormat="1" applyFont="1"/>
    <xf numFmtId="165" fontId="8" fillId="0" borderId="0" xfId="0" applyNumberFormat="1" applyFont="1"/>
    <xf numFmtId="0" fontId="2" fillId="9" borderId="1" xfId="0" applyFont="1" applyFill="1" applyBorder="1" applyAlignment="1"/>
    <xf numFmtId="41" fontId="2" fillId="0" borderId="0" xfId="0" applyNumberFormat="1" applyFont="1" applyFill="1" applyBorder="1" applyAlignment="1">
      <alignment horizontal="center"/>
    </xf>
    <xf numFmtId="41" fontId="2" fillId="0" borderId="4" xfId="0" applyNumberFormat="1" applyFont="1" applyBorder="1" applyAlignment="1"/>
    <xf numFmtId="0" fontId="9" fillId="0" borderId="0" xfId="0" applyFont="1" applyAlignment="1">
      <alignment horizontal="center"/>
    </xf>
    <xf numFmtId="0" fontId="4" fillId="0" borderId="0" xfId="0" applyFont="1" applyFill="1" applyAlignment="1">
      <alignment horizontal="center"/>
    </xf>
    <xf numFmtId="0" fontId="2" fillId="0" borderId="0" xfId="0" applyFont="1" applyFill="1" applyAlignment="1">
      <alignment horizontal="left"/>
    </xf>
    <xf numFmtId="0" fontId="6" fillId="0" borderId="0" xfId="0" applyFont="1" applyFill="1" applyAlignment="1">
      <alignment horizontal="left"/>
    </xf>
    <xf numFmtId="0" fontId="9" fillId="0" borderId="0" xfId="0" applyFont="1" applyFill="1" applyAlignment="1">
      <alignment horizontal="left"/>
    </xf>
    <xf numFmtId="0" fontId="2" fillId="0" borderId="0" xfId="0" applyFont="1" applyAlignment="1"/>
    <xf numFmtId="0" fontId="2" fillId="0" borderId="0" xfId="0" quotePrefix="1" applyFont="1" applyAlignment="1">
      <alignment horizontal="left"/>
    </xf>
    <xf numFmtId="0" fontId="1" fillId="0" borderId="0" xfId="0" applyFont="1" applyAlignment="1">
      <alignment wrapText="1"/>
    </xf>
    <xf numFmtId="0" fontId="1" fillId="0" borderId="0" xfId="0" applyFont="1" applyAlignment="1">
      <alignment horizontal="center" wrapText="1"/>
    </xf>
    <xf numFmtId="0" fontId="2"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8"/>
  <sheetViews>
    <sheetView tabSelected="1" zoomScaleNormal="100" zoomScaleSheetLayoutView="100" workbookViewId="0">
      <pane xSplit="5" ySplit="6" topLeftCell="F17" activePane="bottomRight" state="frozen"/>
      <selection pane="topRight" activeCell="F1" sqref="F1"/>
      <selection pane="bottomLeft" activeCell="A7" sqref="A7"/>
      <selection pane="bottomRight" activeCell="G23" sqref="G23"/>
    </sheetView>
  </sheetViews>
  <sheetFormatPr defaultColWidth="9.140625" defaultRowHeight="12.75" outlineLevelRow="2" x14ac:dyDescent="0.2"/>
  <cols>
    <col min="1" max="1" width="6.42578125" style="6" customWidth="1"/>
    <col min="2" max="2" width="17.85546875" style="5" hidden="1" customWidth="1"/>
    <col min="3" max="3" width="11" style="5" bestFit="1" customWidth="1"/>
    <col min="4" max="4" width="85.85546875" style="4" customWidth="1"/>
    <col min="5" max="5" width="18.7109375" style="3" customWidth="1"/>
    <col min="6" max="11" width="16.5703125" style="2" customWidth="1"/>
    <col min="12" max="20" width="16.42578125" style="2" customWidth="1"/>
    <col min="21" max="21" width="20.7109375" style="2" bestFit="1" customWidth="1"/>
    <col min="22" max="23" width="16.42578125" style="2" customWidth="1"/>
    <col min="24" max="24" width="23.140625" style="2" bestFit="1" customWidth="1"/>
    <col min="25" max="25" width="19.28515625" style="2" bestFit="1" customWidth="1"/>
    <col min="26" max="26" width="18.7109375" style="2" customWidth="1"/>
    <col min="27" max="31" width="16.42578125" style="2" customWidth="1"/>
    <col min="32" max="32" width="9.140625" style="1"/>
    <col min="33" max="33" width="11.42578125" style="1" bestFit="1" customWidth="1"/>
    <col min="34" max="16384" width="9.140625" style="1"/>
  </cols>
  <sheetData>
    <row r="1" spans="1:33" ht="28.5" customHeight="1" x14ac:dyDescent="0.2">
      <c r="D1" s="75"/>
      <c r="E1" s="76" t="s">
        <v>401</v>
      </c>
      <c r="F1" s="76"/>
      <c r="G1" s="76"/>
      <c r="H1" s="76"/>
      <c r="I1" s="76"/>
      <c r="J1" s="76"/>
      <c r="K1" s="76"/>
      <c r="L1" s="76"/>
      <c r="M1" s="76"/>
      <c r="N1" s="76"/>
      <c r="O1" s="76"/>
      <c r="P1" s="76"/>
      <c r="Q1" s="76"/>
      <c r="R1" s="76"/>
      <c r="S1" s="1"/>
      <c r="T1" s="1"/>
      <c r="U1" s="1"/>
      <c r="V1" s="1"/>
      <c r="W1" s="1"/>
      <c r="X1" s="1"/>
      <c r="Y1" s="1"/>
      <c r="Z1" s="1"/>
      <c r="AA1" s="1"/>
      <c r="AB1" s="1"/>
      <c r="AC1" s="1"/>
      <c r="AD1" s="1"/>
      <c r="AE1" s="1"/>
    </row>
    <row r="2" spans="1:33" ht="17.100000000000001" customHeight="1" x14ac:dyDescent="0.2">
      <c r="D2" s="73" t="s">
        <v>400</v>
      </c>
      <c r="E2" s="73"/>
      <c r="F2" s="73"/>
      <c r="G2" s="73"/>
      <c r="H2" s="73"/>
      <c r="I2" s="73"/>
      <c r="J2" s="73"/>
      <c r="K2" s="1"/>
      <c r="L2" s="1"/>
      <c r="M2" s="1"/>
      <c r="N2" s="1"/>
      <c r="O2" s="1"/>
      <c r="P2" s="1"/>
      <c r="Q2" s="1"/>
      <c r="R2" s="1"/>
      <c r="S2" s="1"/>
      <c r="T2" s="1"/>
      <c r="U2" s="1"/>
      <c r="V2" s="1"/>
      <c r="W2" s="1"/>
      <c r="X2" s="1"/>
      <c r="Y2" s="1"/>
      <c r="Z2" s="1"/>
      <c r="AA2" s="1"/>
      <c r="AB2" s="1"/>
      <c r="AC2" s="1"/>
      <c r="AD2" s="1"/>
      <c r="AE2" s="1"/>
    </row>
    <row r="3" spans="1:33" ht="17.100000000000001" customHeight="1" x14ac:dyDescent="0.2">
      <c r="D3" s="74" t="s">
        <v>402</v>
      </c>
      <c r="E3" s="73"/>
      <c r="F3" s="73"/>
      <c r="G3" s="73"/>
      <c r="H3" s="73"/>
      <c r="I3" s="73"/>
      <c r="J3" s="73"/>
      <c r="K3" s="1"/>
      <c r="L3" s="1"/>
      <c r="M3" s="1"/>
      <c r="N3" s="1"/>
      <c r="O3" s="1"/>
      <c r="P3" s="1"/>
      <c r="Q3" s="1"/>
      <c r="R3" s="1"/>
      <c r="S3" s="1"/>
      <c r="T3" s="1"/>
      <c r="U3" s="1"/>
      <c r="V3" s="1"/>
      <c r="W3" s="1"/>
      <c r="X3" s="1"/>
      <c r="Y3" s="1"/>
      <c r="Z3" s="1"/>
      <c r="AA3" s="1"/>
      <c r="AB3" s="1"/>
      <c r="AC3" s="1"/>
      <c r="AD3" s="1"/>
      <c r="AE3" s="1"/>
    </row>
    <row r="4" spans="1:33" ht="17.100000000000001" customHeight="1" x14ac:dyDescent="0.2">
      <c r="D4" s="46" t="s">
        <v>399</v>
      </c>
      <c r="E4" s="46"/>
      <c r="F4" s="46"/>
      <c r="G4" s="46"/>
      <c r="H4" s="46"/>
      <c r="I4" s="46"/>
      <c r="J4" s="46"/>
      <c r="K4" s="1"/>
      <c r="L4" s="1"/>
      <c r="M4" s="1"/>
      <c r="N4" s="1"/>
      <c r="O4" s="1"/>
      <c r="P4" s="1"/>
      <c r="Q4" s="1"/>
      <c r="R4" s="1"/>
      <c r="S4" s="1"/>
      <c r="T4" s="1"/>
      <c r="U4" s="1"/>
      <c r="V4" s="1"/>
      <c r="W4" s="1"/>
      <c r="X4" s="1"/>
      <c r="Y4" s="1"/>
      <c r="Z4" s="1"/>
      <c r="AA4" s="1"/>
      <c r="AB4" s="1"/>
      <c r="AC4" s="1"/>
      <c r="AD4" s="1"/>
      <c r="AE4" s="1"/>
    </row>
    <row r="5" spans="1:33" ht="17.100000000000001" customHeight="1" x14ac:dyDescent="0.2">
      <c r="A5" s="72"/>
      <c r="B5" s="71"/>
      <c r="C5" s="71"/>
      <c r="D5" s="70"/>
      <c r="E5" s="70"/>
      <c r="F5" s="69" t="s">
        <v>398</v>
      </c>
      <c r="G5" s="69" t="s">
        <v>397</v>
      </c>
      <c r="H5" s="69" t="s">
        <v>396</v>
      </c>
      <c r="I5" s="69" t="s">
        <v>395</v>
      </c>
      <c r="J5" s="69" t="s">
        <v>394</v>
      </c>
      <c r="K5" s="69" t="s">
        <v>393</v>
      </c>
      <c r="L5" s="69" t="s">
        <v>392</v>
      </c>
      <c r="M5" s="69" t="s">
        <v>391</v>
      </c>
      <c r="N5" s="69" t="s">
        <v>390</v>
      </c>
      <c r="O5" s="69" t="s">
        <v>389</v>
      </c>
      <c r="P5" s="69" t="s">
        <v>388</v>
      </c>
      <c r="Q5" s="69" t="s">
        <v>387</v>
      </c>
      <c r="R5" s="69" t="s">
        <v>386</v>
      </c>
      <c r="S5" s="69" t="s">
        <v>385</v>
      </c>
      <c r="T5" s="69" t="s">
        <v>384</v>
      </c>
      <c r="U5" s="69" t="s">
        <v>383</v>
      </c>
      <c r="V5" s="69" t="s">
        <v>382</v>
      </c>
      <c r="W5" s="69" t="s">
        <v>381</v>
      </c>
      <c r="X5" s="69" t="s">
        <v>380</v>
      </c>
      <c r="Y5" s="69" t="s">
        <v>379</v>
      </c>
      <c r="Z5" s="69" t="s">
        <v>378</v>
      </c>
      <c r="AA5" s="69" t="s">
        <v>377</v>
      </c>
      <c r="AB5" s="69" t="s">
        <v>376</v>
      </c>
      <c r="AC5" s="69" t="s">
        <v>375</v>
      </c>
      <c r="AD5" s="69" t="s">
        <v>374</v>
      </c>
      <c r="AE5" s="69" t="s">
        <v>373</v>
      </c>
    </row>
    <row r="6" spans="1:33" ht="24.75" customHeight="1" x14ac:dyDescent="0.2">
      <c r="A6" s="68" t="s">
        <v>372</v>
      </c>
      <c r="B6" s="29"/>
      <c r="C6" s="29"/>
      <c r="D6" s="46" t="s">
        <v>371</v>
      </c>
      <c r="E6" s="67" t="s">
        <v>370</v>
      </c>
      <c r="F6" s="66" t="s">
        <v>369</v>
      </c>
      <c r="G6" s="66" t="s">
        <v>368</v>
      </c>
      <c r="H6" s="66" t="s">
        <v>367</v>
      </c>
      <c r="I6" s="66" t="s">
        <v>366</v>
      </c>
      <c r="J6" s="66" t="s">
        <v>365</v>
      </c>
      <c r="K6" s="66" t="s">
        <v>364</v>
      </c>
      <c r="L6" s="66" t="s">
        <v>363</v>
      </c>
      <c r="M6" s="66" t="s">
        <v>362</v>
      </c>
      <c r="N6" s="66" t="s">
        <v>361</v>
      </c>
      <c r="O6" s="66" t="s">
        <v>360</v>
      </c>
      <c r="P6" s="66" t="s">
        <v>359</v>
      </c>
      <c r="Q6" s="66" t="s">
        <v>358</v>
      </c>
      <c r="R6" s="66" t="s">
        <v>357</v>
      </c>
      <c r="S6" s="66" t="s">
        <v>356</v>
      </c>
      <c r="T6" s="66" t="s">
        <v>355</v>
      </c>
      <c r="U6" s="66" t="s">
        <v>354</v>
      </c>
      <c r="V6" s="66" t="s">
        <v>353</v>
      </c>
      <c r="W6" s="66" t="s">
        <v>352</v>
      </c>
      <c r="X6" s="66" t="s">
        <v>351</v>
      </c>
      <c r="Y6" s="66" t="s">
        <v>350</v>
      </c>
      <c r="Z6" s="66" t="s">
        <v>349</v>
      </c>
      <c r="AA6" s="66" t="s">
        <v>348</v>
      </c>
      <c r="AB6" s="66" t="s">
        <v>347</v>
      </c>
      <c r="AC6" s="66" t="s">
        <v>346</v>
      </c>
      <c r="AD6" s="66" t="s">
        <v>345</v>
      </c>
      <c r="AE6" s="66" t="s">
        <v>344</v>
      </c>
    </row>
    <row r="7" spans="1:33" ht="15.95" customHeight="1" x14ac:dyDescent="0.2">
      <c r="A7" s="6">
        <v>1</v>
      </c>
      <c r="D7" s="65" t="s">
        <v>343</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3" ht="15.95" customHeight="1" x14ac:dyDescent="0.2">
      <c r="A8" s="6">
        <v>2</v>
      </c>
      <c r="D8" s="55" t="s">
        <v>342</v>
      </c>
      <c r="E8" s="7">
        <f>SUM(F8:AE8)</f>
        <v>0</v>
      </c>
      <c r="F8" s="7"/>
      <c r="G8" s="7"/>
      <c r="H8" s="64"/>
      <c r="I8" s="63"/>
      <c r="J8" s="63"/>
      <c r="K8" s="63"/>
      <c r="L8" s="63"/>
      <c r="M8" s="63"/>
      <c r="N8" s="63"/>
      <c r="O8" s="63"/>
      <c r="P8" s="63"/>
      <c r="Q8" s="63"/>
      <c r="R8" s="63"/>
      <c r="S8" s="63"/>
      <c r="T8" s="63"/>
      <c r="U8" s="63"/>
      <c r="V8" s="63"/>
      <c r="W8" s="63"/>
      <c r="X8" s="63"/>
      <c r="Y8" s="63"/>
      <c r="Z8" s="63"/>
      <c r="AA8" s="63"/>
      <c r="AB8" s="63"/>
      <c r="AC8" s="63"/>
      <c r="AD8" s="63"/>
      <c r="AE8" s="63"/>
      <c r="AG8" s="21"/>
    </row>
    <row r="9" spans="1:33" ht="15.95" customHeight="1" x14ac:dyDescent="0.2">
      <c r="A9" s="6">
        <v>3</v>
      </c>
      <c r="D9" s="55" t="s">
        <v>341</v>
      </c>
      <c r="E9" s="7">
        <f>SUM(F9:AE9)</f>
        <v>0</v>
      </c>
      <c r="F9" s="7"/>
      <c r="G9" s="7"/>
      <c r="H9" s="64"/>
      <c r="I9" s="63"/>
      <c r="J9" s="63"/>
      <c r="K9" s="63"/>
      <c r="L9" s="63"/>
      <c r="M9" s="63"/>
      <c r="N9" s="63"/>
      <c r="O9" s="63"/>
      <c r="P9" s="63"/>
      <c r="Q9" s="63"/>
      <c r="R9" s="63"/>
      <c r="S9" s="63"/>
      <c r="T9" s="63"/>
      <c r="U9" s="63"/>
      <c r="V9" s="63"/>
      <c r="W9" s="63"/>
      <c r="X9" s="63"/>
      <c r="Y9" s="63"/>
      <c r="Z9" s="63"/>
      <c r="AA9" s="63"/>
      <c r="AB9" s="63"/>
      <c r="AC9" s="63"/>
      <c r="AD9" s="63"/>
      <c r="AE9" s="63"/>
      <c r="AG9" s="21"/>
    </row>
    <row r="10" spans="1:33" ht="15.95" customHeight="1" x14ac:dyDescent="0.2">
      <c r="A10" s="6">
        <v>4</v>
      </c>
      <c r="D10" s="55" t="s">
        <v>340</v>
      </c>
      <c r="E10" s="7">
        <f>SUM(F10:AE10)</f>
        <v>0</v>
      </c>
      <c r="F10" s="7"/>
      <c r="G10" s="7"/>
      <c r="H10" s="64"/>
      <c r="I10" s="63"/>
      <c r="J10" s="63"/>
      <c r="K10" s="7"/>
      <c r="L10" s="7"/>
      <c r="M10" s="7"/>
      <c r="N10" s="7"/>
      <c r="O10" s="7"/>
      <c r="P10" s="7"/>
      <c r="Q10" s="7"/>
      <c r="R10" s="7"/>
      <c r="S10" s="7"/>
      <c r="T10" s="7"/>
      <c r="U10" s="7"/>
      <c r="V10" s="7"/>
      <c r="W10" s="7"/>
      <c r="X10" s="7"/>
      <c r="Y10" s="7"/>
      <c r="Z10" s="7"/>
      <c r="AA10" s="7"/>
      <c r="AB10" s="7"/>
      <c r="AC10" s="7"/>
      <c r="AD10" s="7"/>
      <c r="AE10" s="7"/>
      <c r="AG10" s="21"/>
    </row>
    <row r="11" spans="1:33" ht="15.95" customHeight="1" x14ac:dyDescent="0.2">
      <c r="A11" s="6">
        <v>5</v>
      </c>
      <c r="D11" s="55" t="s">
        <v>339</v>
      </c>
      <c r="E11" s="7">
        <f>SUM(F11:AE11)</f>
        <v>0</v>
      </c>
      <c r="F11" s="7"/>
      <c r="G11" s="7"/>
      <c r="H11" s="64"/>
      <c r="I11" s="63"/>
      <c r="J11" s="63"/>
      <c r="K11" s="7"/>
      <c r="L11" s="7"/>
      <c r="M11" s="7"/>
      <c r="N11" s="7"/>
      <c r="O11" s="7"/>
      <c r="P11" s="7"/>
      <c r="Q11" s="7"/>
      <c r="R11" s="7"/>
      <c r="S11" s="7"/>
      <c r="T11" s="7"/>
      <c r="U11" s="7"/>
      <c r="V11" s="7"/>
      <c r="W11" s="7"/>
      <c r="X11" s="7"/>
      <c r="Y11" s="7"/>
      <c r="Z11" s="7"/>
      <c r="AA11" s="7"/>
      <c r="AB11" s="7"/>
      <c r="AC11" s="7"/>
      <c r="AD11" s="7"/>
      <c r="AE11" s="7"/>
      <c r="AG11" s="21"/>
    </row>
    <row r="12" spans="1:33" ht="15.95" customHeight="1" thickBot="1" x14ac:dyDescent="0.25">
      <c r="A12" s="6">
        <v>6</v>
      </c>
      <c r="D12" s="62" t="s">
        <v>338</v>
      </c>
      <c r="E12" s="62">
        <f>SUM(F12:AE12)</f>
        <v>337199814.29154003</v>
      </c>
      <c r="F12" s="62">
        <v>4174241.5663801706</v>
      </c>
      <c r="G12" s="62">
        <v>2557773.691017956</v>
      </c>
      <c r="H12" s="62">
        <v>2572107.3267355948</v>
      </c>
      <c r="I12" s="62">
        <v>3684932.8675590046</v>
      </c>
      <c r="J12" s="62">
        <v>14787923.003130864</v>
      </c>
      <c r="K12" s="62">
        <v>6558120.0022325069</v>
      </c>
      <c r="L12" s="62">
        <v>60379148.232279912</v>
      </c>
      <c r="M12" s="62">
        <v>4945093.1987680569</v>
      </c>
      <c r="N12" s="62">
        <v>15060485.108755846</v>
      </c>
      <c r="O12" s="62">
        <v>5332513.0192960091</v>
      </c>
      <c r="P12" s="62">
        <v>28256605.471545413</v>
      </c>
      <c r="Q12" s="62">
        <v>4637792.0833621658</v>
      </c>
      <c r="R12" s="62">
        <v>8186215.1408423288</v>
      </c>
      <c r="S12" s="62">
        <v>247132.08003837086</v>
      </c>
      <c r="T12" s="62">
        <v>30778770.848208215</v>
      </c>
      <c r="U12" s="62">
        <v>52252766.173094943</v>
      </c>
      <c r="V12" s="62">
        <v>4460629.0776380841</v>
      </c>
      <c r="W12" s="62">
        <v>20043414.850426149</v>
      </c>
      <c r="X12" s="62">
        <v>22531039.456262831</v>
      </c>
      <c r="Y12" s="62">
        <v>8151174.3761275439</v>
      </c>
      <c r="Z12" s="62">
        <v>922913.55426596291</v>
      </c>
      <c r="AA12" s="62">
        <v>7004481.6754470151</v>
      </c>
      <c r="AB12" s="62">
        <v>5316954.871049175</v>
      </c>
      <c r="AC12" s="62">
        <v>21510657.199891575</v>
      </c>
      <c r="AD12" s="62">
        <v>1369995.6278972076</v>
      </c>
      <c r="AE12" s="62">
        <v>1476933.78928719</v>
      </c>
      <c r="AG12" s="21"/>
    </row>
    <row r="13" spans="1:33" ht="15.95" customHeight="1" thickTop="1" x14ac:dyDescent="0.2">
      <c r="A13" s="6">
        <v>7</v>
      </c>
      <c r="D13" s="61" t="s">
        <v>337</v>
      </c>
      <c r="E13" s="60">
        <f t="shared" ref="E13:AE13" si="0">E12</f>
        <v>337199814.29154003</v>
      </c>
      <c r="F13" s="60">
        <f t="shared" si="0"/>
        <v>4174241.5663801706</v>
      </c>
      <c r="G13" s="60">
        <f t="shared" si="0"/>
        <v>2557773.691017956</v>
      </c>
      <c r="H13" s="60">
        <f t="shared" si="0"/>
        <v>2572107.3267355948</v>
      </c>
      <c r="I13" s="60">
        <f t="shared" si="0"/>
        <v>3684932.8675590046</v>
      </c>
      <c r="J13" s="60">
        <f t="shared" si="0"/>
        <v>14787923.003130864</v>
      </c>
      <c r="K13" s="60">
        <f t="shared" si="0"/>
        <v>6558120.0022325069</v>
      </c>
      <c r="L13" s="60">
        <f t="shared" si="0"/>
        <v>60379148.232279912</v>
      </c>
      <c r="M13" s="60">
        <f t="shared" si="0"/>
        <v>4945093.1987680569</v>
      </c>
      <c r="N13" s="60">
        <f t="shared" si="0"/>
        <v>15060485.108755846</v>
      </c>
      <c r="O13" s="60">
        <f t="shared" si="0"/>
        <v>5332513.0192960091</v>
      </c>
      <c r="P13" s="60">
        <f t="shared" si="0"/>
        <v>28256605.471545413</v>
      </c>
      <c r="Q13" s="60">
        <f t="shared" si="0"/>
        <v>4637792.0833621658</v>
      </c>
      <c r="R13" s="60">
        <f t="shared" si="0"/>
        <v>8186215.1408423288</v>
      </c>
      <c r="S13" s="60">
        <f t="shared" si="0"/>
        <v>247132.08003837086</v>
      </c>
      <c r="T13" s="60">
        <f t="shared" si="0"/>
        <v>30778770.848208215</v>
      </c>
      <c r="U13" s="60">
        <f t="shared" si="0"/>
        <v>52252766.173094943</v>
      </c>
      <c r="V13" s="60">
        <f t="shared" si="0"/>
        <v>4460629.0776380841</v>
      </c>
      <c r="W13" s="60">
        <f t="shared" si="0"/>
        <v>20043414.850426149</v>
      </c>
      <c r="X13" s="60">
        <f t="shared" si="0"/>
        <v>22531039.456262831</v>
      </c>
      <c r="Y13" s="60">
        <f t="shared" si="0"/>
        <v>8151174.3761275439</v>
      </c>
      <c r="Z13" s="60">
        <f t="shared" si="0"/>
        <v>922913.55426596291</v>
      </c>
      <c r="AA13" s="60">
        <f t="shared" si="0"/>
        <v>7004481.6754470151</v>
      </c>
      <c r="AB13" s="60">
        <f t="shared" si="0"/>
        <v>5316954.871049175</v>
      </c>
      <c r="AC13" s="60">
        <f t="shared" si="0"/>
        <v>21510657.199891575</v>
      </c>
      <c r="AD13" s="60">
        <f t="shared" si="0"/>
        <v>1369995.6278972076</v>
      </c>
      <c r="AE13" s="60">
        <f t="shared" si="0"/>
        <v>1476933.78928719</v>
      </c>
      <c r="AG13" s="21"/>
    </row>
    <row r="14" spans="1:33" ht="21" customHeight="1" x14ac:dyDescent="0.2">
      <c r="A14" s="6">
        <v>8</v>
      </c>
      <c r="D14" s="36" t="s">
        <v>336</v>
      </c>
      <c r="E14" s="36"/>
      <c r="F14" s="36"/>
      <c r="G14" s="36"/>
      <c r="H14" s="36"/>
      <c r="I14" s="36"/>
      <c r="J14" s="36"/>
      <c r="K14" s="1"/>
      <c r="L14" s="1"/>
      <c r="M14" s="1"/>
      <c r="N14" s="1"/>
      <c r="O14" s="1"/>
      <c r="P14" s="1"/>
      <c r="Q14" s="1"/>
      <c r="R14" s="1"/>
      <c r="S14" s="1"/>
      <c r="T14" s="1"/>
      <c r="U14" s="1"/>
      <c r="V14" s="1"/>
      <c r="W14" s="1"/>
      <c r="X14" s="1"/>
      <c r="Y14" s="1"/>
      <c r="Z14" s="1"/>
      <c r="AA14" s="1"/>
      <c r="AB14" s="1"/>
      <c r="AC14" s="1"/>
      <c r="AD14" s="1"/>
      <c r="AE14" s="1"/>
      <c r="AG14" s="21"/>
    </row>
    <row r="15" spans="1:33" ht="15.95" customHeight="1" x14ac:dyDescent="0.2">
      <c r="A15" s="6">
        <v>9</v>
      </c>
      <c r="D15" s="46" t="s">
        <v>335</v>
      </c>
      <c r="E15" s="46"/>
      <c r="F15" s="46"/>
      <c r="G15" s="46"/>
      <c r="H15" s="46"/>
      <c r="I15" s="46"/>
      <c r="J15" s="46"/>
      <c r="K15" s="1"/>
      <c r="L15" s="1"/>
      <c r="M15" s="1"/>
      <c r="N15" s="1"/>
      <c r="O15" s="1"/>
      <c r="P15" s="1"/>
      <c r="Q15" s="1"/>
      <c r="R15" s="1"/>
      <c r="S15" s="1"/>
      <c r="T15" s="1"/>
      <c r="U15" s="1"/>
      <c r="V15" s="1"/>
      <c r="W15" s="1"/>
      <c r="X15" s="1"/>
      <c r="Y15" s="1"/>
      <c r="Z15" s="1"/>
      <c r="AA15" s="1"/>
      <c r="AB15" s="1"/>
      <c r="AC15" s="1"/>
      <c r="AD15" s="1"/>
      <c r="AE15" s="1"/>
      <c r="AG15" s="21"/>
    </row>
    <row r="16" spans="1:33" ht="15.95" customHeight="1" x14ac:dyDescent="0.2">
      <c r="A16" s="6">
        <v>10</v>
      </c>
      <c r="D16" s="55" t="s">
        <v>334</v>
      </c>
      <c r="E16" s="11">
        <f>SUM(F16:AE16)</f>
        <v>1491356</v>
      </c>
      <c r="F16" s="11">
        <v>30900</v>
      </c>
      <c r="G16" s="11">
        <v>14680</v>
      </c>
      <c r="H16" s="11">
        <v>27851</v>
      </c>
      <c r="I16" s="11">
        <v>20280</v>
      </c>
      <c r="J16" s="11">
        <v>61665</v>
      </c>
      <c r="K16" s="11">
        <v>46537</v>
      </c>
      <c r="L16" s="11">
        <v>230638</v>
      </c>
      <c r="M16" s="11">
        <v>23140</v>
      </c>
      <c r="N16" s="11">
        <v>67068</v>
      </c>
      <c r="O16" s="11">
        <v>29272</v>
      </c>
      <c r="P16" s="11">
        <v>125098</v>
      </c>
      <c r="Q16" s="11">
        <v>22577</v>
      </c>
      <c r="R16" s="11">
        <v>41806</v>
      </c>
      <c r="S16" s="11">
        <v>4248</v>
      </c>
      <c r="T16" s="11">
        <v>121557</v>
      </c>
      <c r="U16" s="11">
        <v>186914</v>
      </c>
      <c r="V16" s="11">
        <v>25379</v>
      </c>
      <c r="W16" s="11">
        <v>87198</v>
      </c>
      <c r="X16" s="11">
        <v>102093</v>
      </c>
      <c r="Y16" s="11">
        <v>39182</v>
      </c>
      <c r="Z16" s="11">
        <v>8260</v>
      </c>
      <c r="AA16" s="11">
        <v>43994</v>
      </c>
      <c r="AB16" s="11">
        <v>29570</v>
      </c>
      <c r="AC16" s="11">
        <v>80650</v>
      </c>
      <c r="AD16" s="11">
        <v>10444</v>
      </c>
      <c r="AE16" s="11">
        <v>10355</v>
      </c>
      <c r="AG16" s="21"/>
    </row>
    <row r="17" spans="1:33" ht="15.95" customHeight="1" x14ac:dyDescent="0.2">
      <c r="A17" s="6">
        <v>11</v>
      </c>
      <c r="D17" s="55" t="s">
        <v>333</v>
      </c>
      <c r="E17" s="11">
        <f>SUM(F17:AE17)</f>
        <v>0</v>
      </c>
      <c r="F17" s="11"/>
      <c r="G17" s="11"/>
      <c r="H17" s="59"/>
      <c r="I17" s="11"/>
      <c r="J17" s="11"/>
      <c r="K17" s="11"/>
      <c r="L17" s="11"/>
      <c r="M17" s="11"/>
      <c r="N17" s="11"/>
      <c r="O17" s="11"/>
      <c r="P17" s="11"/>
      <c r="Q17" s="11"/>
      <c r="R17" s="11"/>
      <c r="S17" s="11"/>
      <c r="T17" s="11"/>
      <c r="U17" s="11"/>
      <c r="V17" s="11"/>
      <c r="W17" s="11"/>
      <c r="X17" s="11"/>
      <c r="Y17" s="11"/>
      <c r="Z17" s="11"/>
      <c r="AA17" s="11"/>
      <c r="AB17" s="11"/>
      <c r="AC17" s="11"/>
      <c r="AD17" s="11"/>
      <c r="AE17" s="11"/>
      <c r="AG17" s="21"/>
    </row>
    <row r="18" spans="1:33" ht="26.25" customHeight="1" x14ac:dyDescent="0.2">
      <c r="A18" s="6">
        <v>12</v>
      </c>
      <c r="D18" s="23" t="s">
        <v>332</v>
      </c>
      <c r="E18" s="11">
        <f>SUM(F18:AE18)</f>
        <v>35357</v>
      </c>
      <c r="F18" s="11">
        <v>0</v>
      </c>
      <c r="G18" s="11">
        <v>0</v>
      </c>
      <c r="H18" s="11">
        <v>0</v>
      </c>
      <c r="I18" s="11">
        <v>0</v>
      </c>
      <c r="J18" s="11">
        <v>0</v>
      </c>
      <c r="K18" s="11">
        <v>0</v>
      </c>
      <c r="L18" s="11">
        <v>0</v>
      </c>
      <c r="M18" s="11">
        <v>0</v>
      </c>
      <c r="N18" s="11">
        <v>0</v>
      </c>
      <c r="O18" s="11">
        <v>0</v>
      </c>
      <c r="P18" s="11">
        <v>0</v>
      </c>
      <c r="Q18" s="11">
        <v>0</v>
      </c>
      <c r="R18" s="11">
        <v>0</v>
      </c>
      <c r="S18" s="11">
        <v>9065</v>
      </c>
      <c r="T18" s="11">
        <v>0</v>
      </c>
      <c r="U18" s="11">
        <v>0</v>
      </c>
      <c r="V18" s="11">
        <v>0</v>
      </c>
      <c r="W18" s="11">
        <v>0</v>
      </c>
      <c r="X18" s="11">
        <v>0</v>
      </c>
      <c r="Y18" s="11">
        <v>0</v>
      </c>
      <c r="Z18" s="11">
        <v>0</v>
      </c>
      <c r="AA18" s="11">
        <v>0</v>
      </c>
      <c r="AB18" s="11">
        <v>12501</v>
      </c>
      <c r="AC18" s="11">
        <v>13791</v>
      </c>
      <c r="AD18" s="11">
        <v>0</v>
      </c>
      <c r="AE18" s="11">
        <v>0</v>
      </c>
      <c r="AG18" s="21"/>
    </row>
    <row r="19" spans="1:33" ht="15.95" customHeight="1" x14ac:dyDescent="0.2">
      <c r="A19" s="6">
        <v>13</v>
      </c>
      <c r="D19" s="54" t="s">
        <v>331</v>
      </c>
      <c r="E19" s="53">
        <f>SUM(F19:AE19)</f>
        <v>1526713</v>
      </c>
      <c r="F19" s="53">
        <f t="shared" ref="F19:AE19" si="1">SUM(F16:F18)</f>
        <v>30900</v>
      </c>
      <c r="G19" s="53">
        <f t="shared" si="1"/>
        <v>14680</v>
      </c>
      <c r="H19" s="53">
        <f t="shared" si="1"/>
        <v>27851</v>
      </c>
      <c r="I19" s="53">
        <f t="shared" si="1"/>
        <v>20280</v>
      </c>
      <c r="J19" s="53">
        <f t="shared" si="1"/>
        <v>61665</v>
      </c>
      <c r="K19" s="53">
        <f t="shared" si="1"/>
        <v>46537</v>
      </c>
      <c r="L19" s="53">
        <f t="shared" si="1"/>
        <v>230638</v>
      </c>
      <c r="M19" s="53">
        <f t="shared" si="1"/>
        <v>23140</v>
      </c>
      <c r="N19" s="53">
        <f t="shared" si="1"/>
        <v>67068</v>
      </c>
      <c r="O19" s="53">
        <f t="shared" si="1"/>
        <v>29272</v>
      </c>
      <c r="P19" s="53">
        <f t="shared" si="1"/>
        <v>125098</v>
      </c>
      <c r="Q19" s="53">
        <f t="shared" si="1"/>
        <v>22577</v>
      </c>
      <c r="R19" s="53">
        <f t="shared" si="1"/>
        <v>41806</v>
      </c>
      <c r="S19" s="53">
        <f t="shared" si="1"/>
        <v>13313</v>
      </c>
      <c r="T19" s="53">
        <f t="shared" si="1"/>
        <v>121557</v>
      </c>
      <c r="U19" s="53">
        <f t="shared" si="1"/>
        <v>186914</v>
      </c>
      <c r="V19" s="53">
        <f t="shared" si="1"/>
        <v>25379</v>
      </c>
      <c r="W19" s="53">
        <f t="shared" si="1"/>
        <v>87198</v>
      </c>
      <c r="X19" s="53">
        <f t="shared" si="1"/>
        <v>102093</v>
      </c>
      <c r="Y19" s="53">
        <f t="shared" si="1"/>
        <v>39182</v>
      </c>
      <c r="Z19" s="53">
        <f t="shared" si="1"/>
        <v>8260</v>
      </c>
      <c r="AA19" s="53">
        <f t="shared" si="1"/>
        <v>43994</v>
      </c>
      <c r="AB19" s="53">
        <f t="shared" si="1"/>
        <v>42071</v>
      </c>
      <c r="AC19" s="53">
        <f t="shared" si="1"/>
        <v>94441</v>
      </c>
      <c r="AD19" s="53">
        <f t="shared" si="1"/>
        <v>10444</v>
      </c>
      <c r="AE19" s="53">
        <f t="shared" si="1"/>
        <v>10355</v>
      </c>
      <c r="AG19" s="21"/>
    </row>
    <row r="20" spans="1:33" ht="15.95" customHeight="1" x14ac:dyDescent="0.2">
      <c r="A20" s="6">
        <v>14</v>
      </c>
      <c r="D20" s="58" t="s">
        <v>330</v>
      </c>
      <c r="E20" s="58"/>
      <c r="F20" s="58"/>
      <c r="G20" s="58"/>
      <c r="H20" s="58"/>
      <c r="I20" s="58"/>
      <c r="J20" s="58"/>
      <c r="K20" s="1"/>
      <c r="L20" s="1"/>
      <c r="M20" s="1"/>
      <c r="N20" s="1"/>
      <c r="O20" s="1"/>
      <c r="P20" s="1"/>
      <c r="Q20" s="1"/>
      <c r="R20" s="1"/>
      <c r="S20" s="1"/>
      <c r="T20" s="1"/>
      <c r="U20" s="1"/>
      <c r="V20" s="1"/>
      <c r="W20" s="1"/>
      <c r="X20" s="1"/>
      <c r="Y20" s="1"/>
      <c r="Z20" s="1"/>
      <c r="AA20" s="1"/>
      <c r="AB20" s="1"/>
      <c r="AC20" s="1"/>
      <c r="AD20" s="1"/>
      <c r="AE20" s="1"/>
      <c r="AG20" s="21"/>
    </row>
    <row r="21" spans="1:33" ht="15.95" hidden="1" customHeight="1" x14ac:dyDescent="0.2">
      <c r="B21" s="29" t="s">
        <v>284</v>
      </c>
      <c r="C21" s="29" t="s">
        <v>283</v>
      </c>
      <c r="D21" s="29" t="s">
        <v>282</v>
      </c>
      <c r="E21" s="58"/>
      <c r="F21" s="58"/>
      <c r="G21" s="58"/>
      <c r="H21" s="58"/>
      <c r="I21" s="58"/>
      <c r="J21" s="58"/>
      <c r="K21" s="1"/>
      <c r="L21" s="1"/>
      <c r="M21" s="1"/>
      <c r="N21" s="1"/>
      <c r="O21" s="1"/>
      <c r="P21" s="1"/>
      <c r="Q21" s="1"/>
      <c r="R21" s="1"/>
      <c r="S21" s="1"/>
      <c r="T21" s="1"/>
      <c r="U21" s="1"/>
      <c r="V21" s="1"/>
      <c r="W21" s="1"/>
      <c r="X21" s="1"/>
      <c r="Y21" s="1"/>
      <c r="Z21" s="1"/>
      <c r="AA21" s="1"/>
      <c r="AB21" s="1"/>
      <c r="AC21" s="1"/>
      <c r="AD21" s="1"/>
      <c r="AE21" s="1"/>
      <c r="AG21" s="21"/>
    </row>
    <row r="22" spans="1:33" ht="15.95" hidden="1" customHeight="1" outlineLevel="2" x14ac:dyDescent="0.2">
      <c r="B22" s="5" t="s">
        <v>231</v>
      </c>
      <c r="C22" s="5" t="s">
        <v>281</v>
      </c>
      <c r="D22" s="5" t="s">
        <v>280</v>
      </c>
      <c r="E22" s="57">
        <f t="shared" ref="E22:E42" si="2">SUM(F22:AE22)</f>
        <v>6823.5</v>
      </c>
      <c r="F22" s="56">
        <v>6217.29</v>
      </c>
      <c r="G22" s="56">
        <v>0</v>
      </c>
      <c r="H22" s="56">
        <v>0</v>
      </c>
      <c r="I22" s="56">
        <v>0</v>
      </c>
      <c r="J22" s="56">
        <v>0</v>
      </c>
      <c r="K22" s="56">
        <v>0</v>
      </c>
      <c r="L22" s="56">
        <v>0</v>
      </c>
      <c r="M22" s="56">
        <v>0</v>
      </c>
      <c r="N22" s="56">
        <v>0</v>
      </c>
      <c r="O22" s="56">
        <v>0</v>
      </c>
      <c r="P22" s="56">
        <v>0</v>
      </c>
      <c r="Q22" s="56">
        <v>0</v>
      </c>
      <c r="R22" s="56">
        <v>0</v>
      </c>
      <c r="S22" s="56">
        <v>0</v>
      </c>
      <c r="T22" s="56">
        <v>0</v>
      </c>
      <c r="U22" s="56">
        <v>0</v>
      </c>
      <c r="V22" s="56">
        <v>0</v>
      </c>
      <c r="W22" s="56">
        <v>0</v>
      </c>
      <c r="X22" s="56">
        <v>0</v>
      </c>
      <c r="Y22" s="56">
        <v>0</v>
      </c>
      <c r="Z22" s="56">
        <v>0</v>
      </c>
      <c r="AA22" s="56">
        <v>0</v>
      </c>
      <c r="AB22" s="56">
        <v>0</v>
      </c>
      <c r="AC22" s="56">
        <v>606.20999999999992</v>
      </c>
      <c r="AD22" s="56">
        <v>0</v>
      </c>
      <c r="AE22" s="56">
        <v>0</v>
      </c>
      <c r="AG22" s="21"/>
    </row>
    <row r="23" spans="1:33" ht="15.95" hidden="1" customHeight="1" outlineLevel="2" x14ac:dyDescent="0.2">
      <c r="B23" s="5" t="s">
        <v>231</v>
      </c>
      <c r="C23" s="5" t="s">
        <v>279</v>
      </c>
      <c r="D23" s="5" t="s">
        <v>278</v>
      </c>
      <c r="E23" s="57">
        <f t="shared" si="2"/>
        <v>182587.88999999996</v>
      </c>
      <c r="F23" s="56">
        <v>0</v>
      </c>
      <c r="G23" s="56">
        <v>48280.37</v>
      </c>
      <c r="H23" s="56">
        <v>0</v>
      </c>
      <c r="I23" s="56">
        <v>0</v>
      </c>
      <c r="J23" s="56">
        <v>0</v>
      </c>
      <c r="K23" s="56">
        <v>0</v>
      </c>
      <c r="L23" s="56">
        <v>0</v>
      </c>
      <c r="M23" s="56">
        <v>0</v>
      </c>
      <c r="N23" s="56">
        <v>0</v>
      </c>
      <c r="O23" s="56">
        <v>0</v>
      </c>
      <c r="P23" s="56">
        <v>0</v>
      </c>
      <c r="Q23" s="56">
        <v>0</v>
      </c>
      <c r="R23" s="56">
        <v>0</v>
      </c>
      <c r="S23" s="56">
        <v>0</v>
      </c>
      <c r="T23" s="56">
        <v>0</v>
      </c>
      <c r="U23" s="56">
        <v>0</v>
      </c>
      <c r="V23" s="56">
        <v>0</v>
      </c>
      <c r="W23" s="56">
        <v>0</v>
      </c>
      <c r="X23" s="56">
        <v>0</v>
      </c>
      <c r="Y23" s="56">
        <v>0</v>
      </c>
      <c r="Z23" s="56">
        <v>0</v>
      </c>
      <c r="AA23" s="56">
        <v>0</v>
      </c>
      <c r="AB23" s="56">
        <v>0</v>
      </c>
      <c r="AC23" s="56">
        <v>134307.51999999996</v>
      </c>
      <c r="AD23" s="56">
        <v>0</v>
      </c>
      <c r="AE23" s="56">
        <v>0</v>
      </c>
      <c r="AG23" s="21"/>
    </row>
    <row r="24" spans="1:33" ht="15.95" hidden="1" customHeight="1" outlineLevel="2" x14ac:dyDescent="0.2">
      <c r="B24" s="5" t="s">
        <v>231</v>
      </c>
      <c r="C24" s="5" t="s">
        <v>277</v>
      </c>
      <c r="D24" s="5" t="s">
        <v>276</v>
      </c>
      <c r="E24" s="57">
        <f t="shared" si="2"/>
        <v>21744.98</v>
      </c>
      <c r="F24" s="56">
        <v>0</v>
      </c>
      <c r="G24" s="56">
        <v>0</v>
      </c>
      <c r="H24" s="56">
        <v>21744.98</v>
      </c>
      <c r="I24" s="56">
        <v>0</v>
      </c>
      <c r="J24" s="56">
        <v>0</v>
      </c>
      <c r="K24" s="56">
        <v>0</v>
      </c>
      <c r="L24" s="56">
        <v>0</v>
      </c>
      <c r="M24" s="56">
        <v>0</v>
      </c>
      <c r="N24" s="56">
        <v>0</v>
      </c>
      <c r="O24" s="56">
        <v>0</v>
      </c>
      <c r="P24" s="56">
        <v>0</v>
      </c>
      <c r="Q24" s="56">
        <v>0</v>
      </c>
      <c r="R24" s="56">
        <v>0</v>
      </c>
      <c r="S24" s="56">
        <v>0</v>
      </c>
      <c r="T24" s="56">
        <v>0</v>
      </c>
      <c r="U24" s="56">
        <v>0</v>
      </c>
      <c r="V24" s="56">
        <v>0</v>
      </c>
      <c r="W24" s="56">
        <v>0</v>
      </c>
      <c r="X24" s="56">
        <v>0</v>
      </c>
      <c r="Y24" s="56">
        <v>0</v>
      </c>
      <c r="Z24" s="56">
        <v>0</v>
      </c>
      <c r="AA24" s="56">
        <v>0</v>
      </c>
      <c r="AB24" s="56">
        <v>0</v>
      </c>
      <c r="AC24" s="56">
        <v>0</v>
      </c>
      <c r="AD24" s="56">
        <v>0</v>
      </c>
      <c r="AE24" s="56">
        <v>0</v>
      </c>
      <c r="AG24" s="21"/>
    </row>
    <row r="25" spans="1:33" ht="15.95" hidden="1" customHeight="1" outlineLevel="2" x14ac:dyDescent="0.2">
      <c r="B25" s="5" t="s">
        <v>231</v>
      </c>
      <c r="C25" s="5" t="s">
        <v>275</v>
      </c>
      <c r="D25" s="5" t="s">
        <v>274</v>
      </c>
      <c r="E25" s="57">
        <f t="shared" si="2"/>
        <v>13548.18</v>
      </c>
      <c r="F25" s="56">
        <v>0</v>
      </c>
      <c r="G25" s="56">
        <v>0</v>
      </c>
      <c r="H25" s="56">
        <v>13548.18</v>
      </c>
      <c r="I25" s="56">
        <v>0</v>
      </c>
      <c r="J25" s="56">
        <v>0</v>
      </c>
      <c r="K25" s="56">
        <v>0</v>
      </c>
      <c r="L25" s="56">
        <v>0</v>
      </c>
      <c r="M25" s="56">
        <v>0</v>
      </c>
      <c r="N25" s="56">
        <v>0</v>
      </c>
      <c r="O25" s="56">
        <v>0</v>
      </c>
      <c r="P25" s="56">
        <v>0</v>
      </c>
      <c r="Q25" s="56">
        <v>0</v>
      </c>
      <c r="R25" s="56">
        <v>0</v>
      </c>
      <c r="S25" s="56">
        <v>0</v>
      </c>
      <c r="T25" s="56">
        <v>0</v>
      </c>
      <c r="U25" s="56">
        <v>0</v>
      </c>
      <c r="V25" s="56">
        <v>0</v>
      </c>
      <c r="W25" s="56">
        <v>0</v>
      </c>
      <c r="X25" s="56">
        <v>0</v>
      </c>
      <c r="Y25" s="56">
        <v>0</v>
      </c>
      <c r="Z25" s="56">
        <v>0</v>
      </c>
      <c r="AA25" s="56">
        <v>0</v>
      </c>
      <c r="AB25" s="56">
        <v>0</v>
      </c>
      <c r="AC25" s="56">
        <v>0</v>
      </c>
      <c r="AD25" s="56">
        <v>0</v>
      </c>
      <c r="AE25" s="56">
        <v>0</v>
      </c>
      <c r="AG25" s="21"/>
    </row>
    <row r="26" spans="1:33" ht="15.95" hidden="1" customHeight="1" outlineLevel="2" x14ac:dyDescent="0.2">
      <c r="B26" s="5" t="s">
        <v>231</v>
      </c>
      <c r="C26" s="5" t="s">
        <v>273</v>
      </c>
      <c r="D26" s="5" t="s">
        <v>272</v>
      </c>
      <c r="E26" s="57">
        <f t="shared" si="2"/>
        <v>33941.660000000003</v>
      </c>
      <c r="F26" s="56">
        <v>0</v>
      </c>
      <c r="G26" s="56">
        <v>0</v>
      </c>
      <c r="H26" s="56">
        <v>0</v>
      </c>
      <c r="I26" s="56">
        <v>33941.660000000003</v>
      </c>
      <c r="J26" s="56">
        <v>0</v>
      </c>
      <c r="K26" s="56">
        <v>0</v>
      </c>
      <c r="L26" s="56">
        <v>0</v>
      </c>
      <c r="M26" s="56">
        <v>0</v>
      </c>
      <c r="N26" s="56">
        <v>0</v>
      </c>
      <c r="O26" s="56">
        <v>0</v>
      </c>
      <c r="P26" s="56">
        <v>0</v>
      </c>
      <c r="Q26" s="56">
        <v>0</v>
      </c>
      <c r="R26" s="56">
        <v>0</v>
      </c>
      <c r="S26" s="56">
        <v>0</v>
      </c>
      <c r="T26" s="56">
        <v>0</v>
      </c>
      <c r="U26" s="56">
        <v>0</v>
      </c>
      <c r="V26" s="56">
        <v>0</v>
      </c>
      <c r="W26" s="56">
        <v>0</v>
      </c>
      <c r="X26" s="56">
        <v>0</v>
      </c>
      <c r="Y26" s="56">
        <v>0</v>
      </c>
      <c r="Z26" s="56">
        <v>0</v>
      </c>
      <c r="AA26" s="56">
        <v>0</v>
      </c>
      <c r="AB26" s="56">
        <v>0</v>
      </c>
      <c r="AC26" s="56">
        <v>0</v>
      </c>
      <c r="AD26" s="56">
        <v>0</v>
      </c>
      <c r="AE26" s="56">
        <v>0</v>
      </c>
      <c r="AG26" s="21"/>
    </row>
    <row r="27" spans="1:33" ht="15.95" hidden="1" customHeight="1" outlineLevel="2" x14ac:dyDescent="0.2">
      <c r="B27" s="5" t="s">
        <v>231</v>
      </c>
      <c r="C27" s="5" t="s">
        <v>271</v>
      </c>
      <c r="D27" s="5" t="s">
        <v>270</v>
      </c>
      <c r="E27" s="57">
        <f t="shared" si="2"/>
        <v>73858.06</v>
      </c>
      <c r="F27" s="56">
        <v>0</v>
      </c>
      <c r="G27" s="56">
        <v>0</v>
      </c>
      <c r="H27" s="56">
        <v>0</v>
      </c>
      <c r="I27" s="56">
        <v>0</v>
      </c>
      <c r="J27" s="56">
        <v>73858.06</v>
      </c>
      <c r="K27" s="56">
        <v>0</v>
      </c>
      <c r="L27" s="56">
        <v>0</v>
      </c>
      <c r="M27" s="56">
        <v>0</v>
      </c>
      <c r="N27" s="56">
        <v>0</v>
      </c>
      <c r="O27" s="56">
        <v>0</v>
      </c>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G27" s="21"/>
    </row>
    <row r="28" spans="1:33" ht="15.95" hidden="1" customHeight="1" outlineLevel="2" x14ac:dyDescent="0.2">
      <c r="B28" s="5" t="s">
        <v>231</v>
      </c>
      <c r="C28" s="5" t="s">
        <v>269</v>
      </c>
      <c r="D28" s="5" t="s">
        <v>268</v>
      </c>
      <c r="E28" s="57">
        <f t="shared" si="2"/>
        <v>72530.86100015229</v>
      </c>
      <c r="F28" s="56">
        <v>0</v>
      </c>
      <c r="G28" s="56">
        <v>0</v>
      </c>
      <c r="H28" s="56">
        <v>0</v>
      </c>
      <c r="I28" s="56">
        <v>0</v>
      </c>
      <c r="J28" s="56">
        <v>0</v>
      </c>
      <c r="K28" s="56">
        <v>30059.95</v>
      </c>
      <c r="L28" s="56">
        <v>0</v>
      </c>
      <c r="M28" s="56">
        <v>0</v>
      </c>
      <c r="N28" s="56">
        <v>0</v>
      </c>
      <c r="O28" s="56">
        <v>0</v>
      </c>
      <c r="P28" s="56">
        <v>42470.911000152286</v>
      </c>
      <c r="Q28" s="56">
        <v>0</v>
      </c>
      <c r="R28" s="56">
        <v>0</v>
      </c>
      <c r="S28" s="56">
        <v>0</v>
      </c>
      <c r="T28" s="56">
        <v>0</v>
      </c>
      <c r="U28" s="56">
        <v>0</v>
      </c>
      <c r="V28" s="56">
        <v>0</v>
      </c>
      <c r="W28" s="56">
        <v>0</v>
      </c>
      <c r="X28" s="56">
        <v>0</v>
      </c>
      <c r="Y28" s="56">
        <v>0</v>
      </c>
      <c r="Z28" s="56">
        <v>0</v>
      </c>
      <c r="AA28" s="56">
        <v>0</v>
      </c>
      <c r="AB28" s="56">
        <v>0</v>
      </c>
      <c r="AC28" s="56">
        <v>0</v>
      </c>
      <c r="AD28" s="56">
        <v>0</v>
      </c>
      <c r="AE28" s="56">
        <v>0</v>
      </c>
      <c r="AG28" s="21"/>
    </row>
    <row r="29" spans="1:33" ht="15.95" hidden="1" customHeight="1" outlineLevel="2" x14ac:dyDescent="0.2">
      <c r="B29" s="5" t="s">
        <v>231</v>
      </c>
      <c r="C29" s="5" t="s">
        <v>267</v>
      </c>
      <c r="D29" s="5" t="s">
        <v>266</v>
      </c>
      <c r="E29" s="57">
        <f t="shared" si="2"/>
        <v>142012.05000000002</v>
      </c>
      <c r="F29" s="56">
        <v>0</v>
      </c>
      <c r="G29" s="56">
        <v>0</v>
      </c>
      <c r="H29" s="56">
        <v>0</v>
      </c>
      <c r="I29" s="56">
        <v>0</v>
      </c>
      <c r="J29" s="56">
        <v>0</v>
      </c>
      <c r="K29" s="56">
        <v>0</v>
      </c>
      <c r="L29" s="56">
        <v>139496.16</v>
      </c>
      <c r="M29" s="56">
        <v>0</v>
      </c>
      <c r="N29" s="56">
        <v>0</v>
      </c>
      <c r="O29" s="56">
        <v>0</v>
      </c>
      <c r="P29" s="56">
        <v>0</v>
      </c>
      <c r="Q29" s="56">
        <v>0</v>
      </c>
      <c r="R29" s="56">
        <v>0</v>
      </c>
      <c r="S29" s="56">
        <v>0</v>
      </c>
      <c r="T29" s="56">
        <v>0</v>
      </c>
      <c r="U29" s="56">
        <v>0</v>
      </c>
      <c r="V29" s="56">
        <v>0</v>
      </c>
      <c r="W29" s="56">
        <v>0</v>
      </c>
      <c r="X29" s="56">
        <v>0</v>
      </c>
      <c r="Y29" s="56">
        <v>2515.8900000000003</v>
      </c>
      <c r="Z29" s="56">
        <v>0</v>
      </c>
      <c r="AA29" s="56">
        <v>0</v>
      </c>
      <c r="AB29" s="56">
        <v>0</v>
      </c>
      <c r="AC29" s="56">
        <v>0</v>
      </c>
      <c r="AD29" s="56">
        <v>0</v>
      </c>
      <c r="AE29" s="56">
        <v>0</v>
      </c>
      <c r="AG29" s="21"/>
    </row>
    <row r="30" spans="1:33" ht="15.95" hidden="1" customHeight="1" outlineLevel="2" x14ac:dyDescent="0.2">
      <c r="B30" s="5" t="s">
        <v>231</v>
      </c>
      <c r="C30" s="5" t="s">
        <v>263</v>
      </c>
      <c r="D30" s="5" t="s">
        <v>262</v>
      </c>
      <c r="E30" s="57">
        <f t="shared" si="2"/>
        <v>59845.61</v>
      </c>
      <c r="F30" s="56">
        <v>0</v>
      </c>
      <c r="G30" s="56">
        <v>0</v>
      </c>
      <c r="H30" s="56">
        <v>0</v>
      </c>
      <c r="I30" s="56">
        <v>0</v>
      </c>
      <c r="J30" s="56">
        <v>0</v>
      </c>
      <c r="K30" s="56">
        <v>0</v>
      </c>
      <c r="L30" s="56">
        <v>0</v>
      </c>
      <c r="M30" s="56">
        <v>59845.61</v>
      </c>
      <c r="N30" s="56">
        <v>0</v>
      </c>
      <c r="O30" s="56">
        <v>0</v>
      </c>
      <c r="P30" s="56">
        <v>0</v>
      </c>
      <c r="Q30" s="56">
        <v>0</v>
      </c>
      <c r="R30" s="56">
        <v>0</v>
      </c>
      <c r="S30" s="56">
        <v>0</v>
      </c>
      <c r="T30" s="56">
        <v>0</v>
      </c>
      <c r="U30" s="56">
        <v>0</v>
      </c>
      <c r="V30" s="56">
        <v>0</v>
      </c>
      <c r="W30" s="56">
        <v>0</v>
      </c>
      <c r="X30" s="56">
        <v>0</v>
      </c>
      <c r="Y30" s="56">
        <v>0</v>
      </c>
      <c r="Z30" s="56">
        <v>0</v>
      </c>
      <c r="AA30" s="56">
        <v>0</v>
      </c>
      <c r="AB30" s="56">
        <v>0</v>
      </c>
      <c r="AC30" s="56">
        <v>0</v>
      </c>
      <c r="AD30" s="56">
        <v>0</v>
      </c>
      <c r="AE30" s="56">
        <v>0</v>
      </c>
      <c r="AG30" s="21"/>
    </row>
    <row r="31" spans="1:33" ht="15.95" hidden="1" customHeight="1" outlineLevel="2" x14ac:dyDescent="0.2">
      <c r="B31" s="5" t="s">
        <v>231</v>
      </c>
      <c r="C31" s="5" t="s">
        <v>261</v>
      </c>
      <c r="D31" s="5" t="s">
        <v>260</v>
      </c>
      <c r="E31" s="57">
        <f t="shared" si="2"/>
        <v>56789.745683948888</v>
      </c>
      <c r="F31" s="56">
        <v>0</v>
      </c>
      <c r="G31" s="56">
        <v>0</v>
      </c>
      <c r="H31" s="56">
        <v>0</v>
      </c>
      <c r="I31" s="56">
        <v>0</v>
      </c>
      <c r="J31" s="56">
        <v>0</v>
      </c>
      <c r="K31" s="56">
        <v>0</v>
      </c>
      <c r="L31" s="56">
        <v>0</v>
      </c>
      <c r="M31" s="56">
        <v>0</v>
      </c>
      <c r="N31" s="56">
        <v>0</v>
      </c>
      <c r="O31" s="56">
        <v>56677.83</v>
      </c>
      <c r="P31" s="56">
        <v>111.91568394888688</v>
      </c>
      <c r="Q31" s="56">
        <v>0</v>
      </c>
      <c r="R31" s="56">
        <v>0</v>
      </c>
      <c r="S31" s="56">
        <v>0</v>
      </c>
      <c r="T31" s="56">
        <v>0</v>
      </c>
      <c r="U31" s="56">
        <v>0</v>
      </c>
      <c r="V31" s="56">
        <v>0</v>
      </c>
      <c r="W31" s="56">
        <v>0</v>
      </c>
      <c r="X31" s="56">
        <v>0</v>
      </c>
      <c r="Y31" s="56">
        <v>0</v>
      </c>
      <c r="Z31" s="56">
        <v>0</v>
      </c>
      <c r="AA31" s="56">
        <v>0</v>
      </c>
      <c r="AB31" s="56">
        <v>0</v>
      </c>
      <c r="AC31" s="56">
        <v>0</v>
      </c>
      <c r="AD31" s="56">
        <v>0</v>
      </c>
      <c r="AE31" s="56">
        <v>0</v>
      </c>
      <c r="AG31" s="21"/>
    </row>
    <row r="32" spans="1:33" ht="15.95" hidden="1" customHeight="1" outlineLevel="2" x14ac:dyDescent="0.2">
      <c r="B32" s="5" t="s">
        <v>231</v>
      </c>
      <c r="C32" s="5" t="s">
        <v>259</v>
      </c>
      <c r="D32" s="5" t="s">
        <v>258</v>
      </c>
      <c r="E32" s="57">
        <f t="shared" si="2"/>
        <v>95525.198913324828</v>
      </c>
      <c r="F32" s="56">
        <v>0</v>
      </c>
      <c r="G32" s="56">
        <v>0</v>
      </c>
      <c r="H32" s="56">
        <v>0</v>
      </c>
      <c r="I32" s="56">
        <v>0</v>
      </c>
      <c r="J32" s="56">
        <v>0</v>
      </c>
      <c r="K32" s="56">
        <v>0</v>
      </c>
      <c r="L32" s="56">
        <v>0</v>
      </c>
      <c r="M32" s="56">
        <v>0</v>
      </c>
      <c r="N32" s="56">
        <v>0</v>
      </c>
      <c r="O32" s="56">
        <v>0</v>
      </c>
      <c r="P32" s="56">
        <v>58200.478913324834</v>
      </c>
      <c r="Q32" s="56">
        <v>37324.720000000001</v>
      </c>
      <c r="R32" s="56">
        <v>0</v>
      </c>
      <c r="S32" s="56">
        <v>0</v>
      </c>
      <c r="T32" s="56">
        <v>0</v>
      </c>
      <c r="U32" s="56">
        <v>0</v>
      </c>
      <c r="V32" s="56">
        <v>0</v>
      </c>
      <c r="W32" s="56">
        <v>0</v>
      </c>
      <c r="X32" s="56">
        <v>0</v>
      </c>
      <c r="Y32" s="56">
        <v>0</v>
      </c>
      <c r="Z32" s="56">
        <v>0</v>
      </c>
      <c r="AA32" s="56">
        <v>0</v>
      </c>
      <c r="AB32" s="56">
        <v>0</v>
      </c>
      <c r="AC32" s="56">
        <v>0</v>
      </c>
      <c r="AD32" s="56">
        <v>0</v>
      </c>
      <c r="AE32" s="56">
        <v>0</v>
      </c>
      <c r="AG32" s="21"/>
    </row>
    <row r="33" spans="1:33" ht="15.95" hidden="1" customHeight="1" outlineLevel="2" x14ac:dyDescent="0.2">
      <c r="B33" s="5" t="s">
        <v>231</v>
      </c>
      <c r="C33" s="5" t="s">
        <v>257</v>
      </c>
      <c r="D33" s="5" t="s">
        <v>256</v>
      </c>
      <c r="E33" s="57">
        <f t="shared" si="2"/>
        <v>14191.09</v>
      </c>
      <c r="F33" s="56">
        <v>0</v>
      </c>
      <c r="G33" s="56">
        <v>0</v>
      </c>
      <c r="H33" s="56">
        <v>0</v>
      </c>
      <c r="I33" s="56">
        <v>0</v>
      </c>
      <c r="J33" s="56">
        <v>0</v>
      </c>
      <c r="K33" s="56">
        <v>0</v>
      </c>
      <c r="L33" s="56">
        <v>0</v>
      </c>
      <c r="M33" s="56">
        <v>0</v>
      </c>
      <c r="N33" s="56">
        <v>6459.6900000000005</v>
      </c>
      <c r="O33" s="56">
        <v>0</v>
      </c>
      <c r="P33" s="56">
        <v>0</v>
      </c>
      <c r="Q33" s="56">
        <v>0</v>
      </c>
      <c r="R33" s="56">
        <v>0</v>
      </c>
      <c r="S33" s="56">
        <v>0</v>
      </c>
      <c r="T33" s="56">
        <v>0</v>
      </c>
      <c r="U33" s="56">
        <v>0</v>
      </c>
      <c r="V33" s="56">
        <v>0</v>
      </c>
      <c r="W33" s="56">
        <v>0</v>
      </c>
      <c r="X33" s="56">
        <v>0</v>
      </c>
      <c r="Y33" s="56">
        <v>0</v>
      </c>
      <c r="Z33" s="56">
        <v>0</v>
      </c>
      <c r="AA33" s="56">
        <v>0</v>
      </c>
      <c r="AB33" s="56">
        <v>0</v>
      </c>
      <c r="AC33" s="56">
        <v>7731.3999999999987</v>
      </c>
      <c r="AD33" s="56">
        <v>0</v>
      </c>
      <c r="AE33" s="56">
        <v>0</v>
      </c>
      <c r="AG33" s="21"/>
    </row>
    <row r="34" spans="1:33" ht="15.95" hidden="1" customHeight="1" outlineLevel="2" x14ac:dyDescent="0.2">
      <c r="B34" s="5" t="s">
        <v>231</v>
      </c>
      <c r="C34" s="5" t="s">
        <v>255</v>
      </c>
      <c r="D34" s="5" t="s">
        <v>254</v>
      </c>
      <c r="E34" s="57">
        <f t="shared" si="2"/>
        <v>94599.61</v>
      </c>
      <c r="F34" s="56">
        <v>0</v>
      </c>
      <c r="G34" s="56">
        <v>0</v>
      </c>
      <c r="H34" s="56">
        <v>0</v>
      </c>
      <c r="I34" s="56">
        <v>0</v>
      </c>
      <c r="J34" s="56">
        <v>0</v>
      </c>
      <c r="K34" s="56">
        <v>0</v>
      </c>
      <c r="L34" s="56">
        <v>0</v>
      </c>
      <c r="M34" s="56">
        <v>0</v>
      </c>
      <c r="N34" s="56">
        <v>0</v>
      </c>
      <c r="O34" s="56">
        <v>0</v>
      </c>
      <c r="P34" s="56">
        <v>0</v>
      </c>
      <c r="Q34" s="56">
        <v>0</v>
      </c>
      <c r="R34" s="56">
        <v>94599.61</v>
      </c>
      <c r="S34" s="56">
        <v>0</v>
      </c>
      <c r="T34" s="56">
        <v>0</v>
      </c>
      <c r="U34" s="56">
        <v>0</v>
      </c>
      <c r="V34" s="56">
        <v>0</v>
      </c>
      <c r="W34" s="56">
        <v>0</v>
      </c>
      <c r="X34" s="56">
        <v>0</v>
      </c>
      <c r="Y34" s="56">
        <v>0</v>
      </c>
      <c r="Z34" s="56">
        <v>0</v>
      </c>
      <c r="AA34" s="56">
        <v>0</v>
      </c>
      <c r="AB34" s="56">
        <v>0</v>
      </c>
      <c r="AC34" s="56">
        <v>0</v>
      </c>
      <c r="AD34" s="56">
        <v>0</v>
      </c>
      <c r="AE34" s="56">
        <v>0</v>
      </c>
      <c r="AG34" s="21"/>
    </row>
    <row r="35" spans="1:33" ht="15.95" hidden="1" customHeight="1" outlineLevel="2" x14ac:dyDescent="0.2">
      <c r="B35" s="5" t="s">
        <v>231</v>
      </c>
      <c r="C35" s="5" t="s">
        <v>253</v>
      </c>
      <c r="D35" s="5" t="s">
        <v>252</v>
      </c>
      <c r="E35" s="57">
        <f t="shared" si="2"/>
        <v>113807.15</v>
      </c>
      <c r="F35" s="56">
        <v>0</v>
      </c>
      <c r="G35" s="56">
        <v>0</v>
      </c>
      <c r="H35" s="56">
        <v>0</v>
      </c>
      <c r="I35" s="56">
        <v>0</v>
      </c>
      <c r="J35" s="56">
        <v>0</v>
      </c>
      <c r="K35" s="56">
        <v>0</v>
      </c>
      <c r="L35" s="56">
        <v>0</v>
      </c>
      <c r="M35" s="56">
        <v>0</v>
      </c>
      <c r="N35" s="56">
        <v>0</v>
      </c>
      <c r="O35" s="56">
        <v>0</v>
      </c>
      <c r="P35" s="56">
        <v>0</v>
      </c>
      <c r="Q35" s="56">
        <v>0</v>
      </c>
      <c r="R35" s="56">
        <v>0</v>
      </c>
      <c r="S35" s="56">
        <v>0</v>
      </c>
      <c r="T35" s="56">
        <v>113807.15</v>
      </c>
      <c r="U35" s="56">
        <v>0</v>
      </c>
      <c r="V35" s="56">
        <v>0</v>
      </c>
      <c r="W35" s="56">
        <v>0</v>
      </c>
      <c r="X35" s="56">
        <v>0</v>
      </c>
      <c r="Y35" s="56">
        <v>0</v>
      </c>
      <c r="Z35" s="56">
        <v>0</v>
      </c>
      <c r="AA35" s="56">
        <v>0</v>
      </c>
      <c r="AB35" s="56">
        <v>0</v>
      </c>
      <c r="AC35" s="56">
        <v>0</v>
      </c>
      <c r="AD35" s="56">
        <v>0</v>
      </c>
      <c r="AE35" s="56">
        <v>0</v>
      </c>
      <c r="AG35" s="21"/>
    </row>
    <row r="36" spans="1:33" ht="15.95" hidden="1" customHeight="1" outlineLevel="2" x14ac:dyDescent="0.2">
      <c r="B36" s="5" t="s">
        <v>231</v>
      </c>
      <c r="C36" s="5" t="s">
        <v>251</v>
      </c>
      <c r="D36" s="5" t="s">
        <v>250</v>
      </c>
      <c r="E36" s="57">
        <f t="shared" si="2"/>
        <v>1046058.69</v>
      </c>
      <c r="F36" s="56">
        <v>0</v>
      </c>
      <c r="G36" s="56">
        <v>0</v>
      </c>
      <c r="H36" s="56">
        <v>0</v>
      </c>
      <c r="I36" s="56">
        <v>0</v>
      </c>
      <c r="J36" s="56">
        <v>0</v>
      </c>
      <c r="K36" s="56">
        <v>0</v>
      </c>
      <c r="L36" s="56">
        <v>0</v>
      </c>
      <c r="M36" s="56">
        <v>0</v>
      </c>
      <c r="N36" s="56">
        <v>0</v>
      </c>
      <c r="O36" s="56">
        <v>0</v>
      </c>
      <c r="P36" s="56">
        <v>0</v>
      </c>
      <c r="Q36" s="56">
        <v>0</v>
      </c>
      <c r="R36" s="56">
        <v>0</v>
      </c>
      <c r="S36" s="56">
        <v>0</v>
      </c>
      <c r="T36" s="56">
        <v>0</v>
      </c>
      <c r="U36" s="56">
        <v>1046058.69</v>
      </c>
      <c r="V36" s="56">
        <v>0</v>
      </c>
      <c r="W36" s="56">
        <v>0</v>
      </c>
      <c r="X36" s="56">
        <v>0</v>
      </c>
      <c r="Y36" s="56">
        <v>0</v>
      </c>
      <c r="Z36" s="56">
        <v>0</v>
      </c>
      <c r="AA36" s="56">
        <v>0</v>
      </c>
      <c r="AB36" s="56">
        <v>0</v>
      </c>
      <c r="AC36" s="56">
        <v>0</v>
      </c>
      <c r="AD36" s="56">
        <v>0</v>
      </c>
      <c r="AE36" s="56">
        <v>0</v>
      </c>
      <c r="AG36" s="21"/>
    </row>
    <row r="37" spans="1:33" ht="15.95" hidden="1" customHeight="1" outlineLevel="2" x14ac:dyDescent="0.2">
      <c r="B37" s="5" t="s">
        <v>231</v>
      </c>
      <c r="C37" s="5" t="s">
        <v>249</v>
      </c>
      <c r="D37" s="5" t="s">
        <v>248</v>
      </c>
      <c r="E37" s="57">
        <f t="shared" si="2"/>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56">
        <v>0</v>
      </c>
      <c r="AD37" s="56">
        <v>0</v>
      </c>
      <c r="AE37" s="56">
        <v>0</v>
      </c>
      <c r="AG37" s="21"/>
    </row>
    <row r="38" spans="1:33" ht="15.95" hidden="1" customHeight="1" outlineLevel="2" x14ac:dyDescent="0.2">
      <c r="B38" s="5" t="s">
        <v>231</v>
      </c>
      <c r="C38" s="5" t="s">
        <v>247</v>
      </c>
      <c r="D38" s="5" t="s">
        <v>246</v>
      </c>
      <c r="E38" s="57">
        <f t="shared" si="2"/>
        <v>62452.708672910048</v>
      </c>
      <c r="F38" s="56">
        <v>0</v>
      </c>
      <c r="G38" s="56">
        <v>0</v>
      </c>
      <c r="H38" s="56">
        <v>0</v>
      </c>
      <c r="I38" s="56">
        <v>0</v>
      </c>
      <c r="J38" s="56">
        <v>0</v>
      </c>
      <c r="K38" s="56">
        <v>0</v>
      </c>
      <c r="L38" s="56">
        <v>0</v>
      </c>
      <c r="M38" s="56">
        <v>0</v>
      </c>
      <c r="N38" s="56">
        <v>0</v>
      </c>
      <c r="O38" s="56">
        <v>0</v>
      </c>
      <c r="P38" s="56">
        <v>2572.1186729100441</v>
      </c>
      <c r="Q38" s="56">
        <v>0</v>
      </c>
      <c r="R38" s="56">
        <v>0</v>
      </c>
      <c r="S38" s="56">
        <v>0</v>
      </c>
      <c r="T38" s="56">
        <v>0</v>
      </c>
      <c r="U38" s="56">
        <v>0</v>
      </c>
      <c r="V38" s="56">
        <v>59880.590000000004</v>
      </c>
      <c r="W38" s="56">
        <v>0</v>
      </c>
      <c r="X38" s="56">
        <v>0</v>
      </c>
      <c r="Y38" s="56">
        <v>0</v>
      </c>
      <c r="Z38" s="56">
        <v>0</v>
      </c>
      <c r="AA38" s="56">
        <v>0</v>
      </c>
      <c r="AB38" s="56">
        <v>0</v>
      </c>
      <c r="AC38" s="56">
        <v>0</v>
      </c>
      <c r="AD38" s="56">
        <v>0</v>
      </c>
      <c r="AE38" s="56">
        <v>0</v>
      </c>
      <c r="AG38" s="21"/>
    </row>
    <row r="39" spans="1:33" ht="15.95" hidden="1" customHeight="1" outlineLevel="2" x14ac:dyDescent="0.2">
      <c r="B39" s="5" t="s">
        <v>231</v>
      </c>
      <c r="C39" s="5" t="s">
        <v>245</v>
      </c>
      <c r="D39" s="5" t="s">
        <v>244</v>
      </c>
      <c r="E39" s="57">
        <f t="shared" si="2"/>
        <v>267466.39</v>
      </c>
      <c r="F39" s="56">
        <v>0</v>
      </c>
      <c r="G39" s="56">
        <v>0</v>
      </c>
      <c r="H39" s="56">
        <v>0</v>
      </c>
      <c r="I39" s="56">
        <v>0</v>
      </c>
      <c r="J39" s="56">
        <v>0</v>
      </c>
      <c r="K39" s="56">
        <v>0</v>
      </c>
      <c r="L39" s="56">
        <v>0</v>
      </c>
      <c r="M39" s="56">
        <v>0</v>
      </c>
      <c r="N39" s="56">
        <v>0</v>
      </c>
      <c r="O39" s="56">
        <v>0</v>
      </c>
      <c r="P39" s="56">
        <v>0</v>
      </c>
      <c r="Q39" s="56">
        <v>0</v>
      </c>
      <c r="R39" s="56">
        <v>0</v>
      </c>
      <c r="S39" s="56">
        <v>0</v>
      </c>
      <c r="T39" s="56">
        <v>0</v>
      </c>
      <c r="U39" s="56">
        <v>0</v>
      </c>
      <c r="V39" s="56">
        <v>0</v>
      </c>
      <c r="W39" s="56">
        <v>267466.39</v>
      </c>
      <c r="X39" s="56">
        <v>0</v>
      </c>
      <c r="Y39" s="56">
        <v>0</v>
      </c>
      <c r="Z39" s="56">
        <v>0</v>
      </c>
      <c r="AA39" s="56">
        <v>0</v>
      </c>
      <c r="AB39" s="56">
        <v>0</v>
      </c>
      <c r="AC39" s="56">
        <v>0</v>
      </c>
      <c r="AD39" s="56">
        <v>0</v>
      </c>
      <c r="AE39" s="56">
        <v>0</v>
      </c>
      <c r="AG39" s="21"/>
    </row>
    <row r="40" spans="1:33" ht="15.95" hidden="1" customHeight="1" outlineLevel="2" x14ac:dyDescent="0.2">
      <c r="B40" s="5" t="s">
        <v>231</v>
      </c>
      <c r="C40" s="5" t="s">
        <v>243</v>
      </c>
      <c r="D40" s="5" t="s">
        <v>242</v>
      </c>
      <c r="E40" s="57">
        <f t="shared" si="2"/>
        <v>1626821.1775952354</v>
      </c>
      <c r="F40" s="56">
        <v>0</v>
      </c>
      <c r="G40" s="56">
        <v>0</v>
      </c>
      <c r="H40" s="56">
        <v>0</v>
      </c>
      <c r="I40" s="56">
        <v>0</v>
      </c>
      <c r="J40" s="56">
        <v>0</v>
      </c>
      <c r="K40" s="56">
        <v>0</v>
      </c>
      <c r="L40" s="56">
        <v>0</v>
      </c>
      <c r="M40" s="56">
        <v>0</v>
      </c>
      <c r="N40" s="56">
        <v>0</v>
      </c>
      <c r="O40" s="56">
        <v>0</v>
      </c>
      <c r="P40" s="56">
        <v>1331202.3375952353</v>
      </c>
      <c r="Q40" s="56">
        <v>0</v>
      </c>
      <c r="R40" s="56">
        <v>0</v>
      </c>
      <c r="S40" s="56">
        <v>0</v>
      </c>
      <c r="T40" s="56">
        <v>0</v>
      </c>
      <c r="U40" s="56">
        <v>0</v>
      </c>
      <c r="V40" s="56">
        <v>0</v>
      </c>
      <c r="W40" s="56">
        <v>0</v>
      </c>
      <c r="X40" s="56">
        <v>295618.84000000003</v>
      </c>
      <c r="Y40" s="56">
        <v>0</v>
      </c>
      <c r="Z40" s="56">
        <v>0</v>
      </c>
      <c r="AA40" s="56">
        <v>0</v>
      </c>
      <c r="AB40" s="56">
        <v>0</v>
      </c>
      <c r="AC40" s="56">
        <v>0</v>
      </c>
      <c r="AD40" s="56">
        <v>0</v>
      </c>
      <c r="AE40" s="56">
        <v>0</v>
      </c>
      <c r="AG40" s="21"/>
    </row>
    <row r="41" spans="1:33" ht="15.95" hidden="1" customHeight="1" outlineLevel="2" x14ac:dyDescent="0.2">
      <c r="B41" s="5" t="s">
        <v>231</v>
      </c>
      <c r="C41" s="5" t="s">
        <v>239</v>
      </c>
      <c r="D41" s="5" t="s">
        <v>238</v>
      </c>
      <c r="E41" s="57">
        <f t="shared" si="2"/>
        <v>129845.58</v>
      </c>
      <c r="F41" s="56">
        <v>0</v>
      </c>
      <c r="G41" s="56">
        <v>0</v>
      </c>
      <c r="H41" s="56">
        <v>0</v>
      </c>
      <c r="I41" s="56">
        <v>0</v>
      </c>
      <c r="J41" s="56">
        <v>0</v>
      </c>
      <c r="K41" s="56">
        <v>0</v>
      </c>
      <c r="L41" s="56">
        <v>0</v>
      </c>
      <c r="M41" s="56">
        <v>0</v>
      </c>
      <c r="N41" s="56">
        <v>0</v>
      </c>
      <c r="O41" s="56">
        <v>0</v>
      </c>
      <c r="P41" s="56">
        <v>0</v>
      </c>
      <c r="Q41" s="56">
        <v>0</v>
      </c>
      <c r="R41" s="56">
        <v>0</v>
      </c>
      <c r="S41" s="56">
        <v>0</v>
      </c>
      <c r="T41" s="56">
        <v>0</v>
      </c>
      <c r="U41" s="56">
        <v>0</v>
      </c>
      <c r="V41" s="56">
        <v>0</v>
      </c>
      <c r="W41" s="56">
        <v>0</v>
      </c>
      <c r="X41" s="56">
        <v>0</v>
      </c>
      <c r="Y41" s="56">
        <v>0</v>
      </c>
      <c r="Z41" s="56">
        <v>0</v>
      </c>
      <c r="AA41" s="56">
        <v>129845.58</v>
      </c>
      <c r="AB41" s="56">
        <v>0</v>
      </c>
      <c r="AC41" s="56">
        <v>0</v>
      </c>
      <c r="AD41" s="56">
        <v>0</v>
      </c>
      <c r="AE41" s="56">
        <v>0</v>
      </c>
      <c r="AG41" s="21"/>
    </row>
    <row r="42" spans="1:33" ht="15.95" hidden="1" customHeight="1" outlineLevel="2" x14ac:dyDescent="0.2">
      <c r="B42" s="5" t="s">
        <v>231</v>
      </c>
      <c r="C42" s="5" t="s">
        <v>235</v>
      </c>
      <c r="D42" s="5" t="s">
        <v>234</v>
      </c>
      <c r="E42" s="57">
        <f t="shared" si="2"/>
        <v>1726905.3399999996</v>
      </c>
      <c r="F42" s="56">
        <v>0</v>
      </c>
      <c r="G42" s="56">
        <v>0</v>
      </c>
      <c r="H42" s="56">
        <v>0</v>
      </c>
      <c r="I42" s="56">
        <v>0</v>
      </c>
      <c r="J42" s="56">
        <v>0</v>
      </c>
      <c r="K42" s="56">
        <v>0</v>
      </c>
      <c r="L42" s="56">
        <v>0</v>
      </c>
      <c r="M42" s="56">
        <v>0</v>
      </c>
      <c r="N42" s="56">
        <v>0</v>
      </c>
      <c r="O42" s="56">
        <v>0</v>
      </c>
      <c r="P42" s="56">
        <v>0</v>
      </c>
      <c r="Q42" s="56">
        <v>0</v>
      </c>
      <c r="R42" s="56">
        <v>0</v>
      </c>
      <c r="S42" s="56">
        <v>0</v>
      </c>
      <c r="T42" s="56">
        <v>0</v>
      </c>
      <c r="U42" s="56">
        <v>0</v>
      </c>
      <c r="V42" s="56">
        <v>0</v>
      </c>
      <c r="W42" s="56">
        <v>0</v>
      </c>
      <c r="X42" s="56">
        <v>0</v>
      </c>
      <c r="Y42" s="56">
        <v>0</v>
      </c>
      <c r="Z42" s="56">
        <v>0</v>
      </c>
      <c r="AA42" s="56">
        <v>0</v>
      </c>
      <c r="AB42" s="56">
        <v>75163.030000000013</v>
      </c>
      <c r="AC42" s="56">
        <v>1651742.3099999996</v>
      </c>
      <c r="AD42" s="56">
        <v>0</v>
      </c>
      <c r="AE42" s="56">
        <v>0</v>
      </c>
      <c r="AG42" s="21"/>
    </row>
    <row r="43" spans="1:33" ht="15.95" customHeight="1" outlineLevel="1" collapsed="1" x14ac:dyDescent="0.2">
      <c r="A43" s="6">
        <v>15</v>
      </c>
      <c r="B43" s="29" t="s">
        <v>228</v>
      </c>
      <c r="D43" s="55" t="s">
        <v>329</v>
      </c>
      <c r="E43" s="11">
        <f t="shared" ref="E43:AE43" si="3">SUBTOTAL(9,E22:E42)</f>
        <v>5841355.4718655711</v>
      </c>
      <c r="F43" s="11">
        <f t="shared" si="3"/>
        <v>6217.29</v>
      </c>
      <c r="G43" s="11">
        <f t="shared" si="3"/>
        <v>48280.37</v>
      </c>
      <c r="H43" s="11">
        <f t="shared" si="3"/>
        <v>35293.160000000003</v>
      </c>
      <c r="I43" s="11">
        <f t="shared" si="3"/>
        <v>33941.660000000003</v>
      </c>
      <c r="J43" s="11">
        <f t="shared" si="3"/>
        <v>73858.06</v>
      </c>
      <c r="K43" s="11">
        <f t="shared" si="3"/>
        <v>30059.95</v>
      </c>
      <c r="L43" s="11">
        <f t="shared" si="3"/>
        <v>139496.16</v>
      </c>
      <c r="M43" s="11">
        <f t="shared" si="3"/>
        <v>59845.61</v>
      </c>
      <c r="N43" s="11">
        <f t="shared" si="3"/>
        <v>6459.6900000000005</v>
      </c>
      <c r="O43" s="11">
        <f t="shared" si="3"/>
        <v>56677.83</v>
      </c>
      <c r="P43" s="11">
        <f t="shared" si="3"/>
        <v>1434557.7618655714</v>
      </c>
      <c r="Q43" s="11">
        <f t="shared" si="3"/>
        <v>37324.720000000001</v>
      </c>
      <c r="R43" s="11">
        <f t="shared" si="3"/>
        <v>94599.61</v>
      </c>
      <c r="S43" s="11">
        <f t="shared" si="3"/>
        <v>0</v>
      </c>
      <c r="T43" s="11">
        <f t="shared" si="3"/>
        <v>113807.15</v>
      </c>
      <c r="U43" s="11">
        <f t="shared" si="3"/>
        <v>1046058.69</v>
      </c>
      <c r="V43" s="11">
        <f t="shared" si="3"/>
        <v>59880.590000000004</v>
      </c>
      <c r="W43" s="11">
        <f t="shared" si="3"/>
        <v>267466.39</v>
      </c>
      <c r="X43" s="11">
        <f t="shared" si="3"/>
        <v>295618.84000000003</v>
      </c>
      <c r="Y43" s="11">
        <f t="shared" si="3"/>
        <v>2515.8900000000003</v>
      </c>
      <c r="Z43" s="11">
        <f t="shared" si="3"/>
        <v>0</v>
      </c>
      <c r="AA43" s="11">
        <f t="shared" si="3"/>
        <v>129845.58</v>
      </c>
      <c r="AB43" s="11">
        <f t="shared" si="3"/>
        <v>75163.030000000013</v>
      </c>
      <c r="AC43" s="11">
        <f t="shared" si="3"/>
        <v>1794387.4399999995</v>
      </c>
      <c r="AD43" s="11">
        <f t="shared" si="3"/>
        <v>0</v>
      </c>
      <c r="AE43" s="11">
        <f t="shared" si="3"/>
        <v>0</v>
      </c>
      <c r="AG43" s="21"/>
    </row>
    <row r="44" spans="1:33" ht="15.95" hidden="1" customHeight="1" outlineLevel="2" x14ac:dyDescent="0.2">
      <c r="B44" s="5" t="s">
        <v>226</v>
      </c>
      <c r="C44" s="5" t="s">
        <v>225</v>
      </c>
      <c r="D44" s="5" t="s">
        <v>224</v>
      </c>
      <c r="E44" s="57">
        <f>SUM(F44:AE44)</f>
        <v>22101442.172187731</v>
      </c>
      <c r="F44" s="56">
        <v>1374293.73</v>
      </c>
      <c r="G44" s="56">
        <v>75600.95</v>
      </c>
      <c r="H44" s="56">
        <v>34544.74</v>
      </c>
      <c r="I44" s="56">
        <v>518629.03</v>
      </c>
      <c r="J44" s="56">
        <v>968471.75</v>
      </c>
      <c r="K44" s="56">
        <v>379027.91000000009</v>
      </c>
      <c r="L44" s="56">
        <v>3658682.4300000011</v>
      </c>
      <c r="M44" s="56">
        <v>606868.99</v>
      </c>
      <c r="N44" s="56">
        <v>2850702.8200000003</v>
      </c>
      <c r="O44" s="56">
        <v>247312.02999999997</v>
      </c>
      <c r="P44" s="56">
        <v>3070861.5121877259</v>
      </c>
      <c r="Q44" s="56">
        <v>453115.38000000006</v>
      </c>
      <c r="R44" s="56">
        <v>710096.47000000009</v>
      </c>
      <c r="S44" s="56">
        <v>26552.309999999998</v>
      </c>
      <c r="T44" s="56">
        <v>883698.33000000007</v>
      </c>
      <c r="U44" s="56">
        <v>2651018.83</v>
      </c>
      <c r="V44" s="56">
        <v>43355.18</v>
      </c>
      <c r="W44" s="56">
        <v>858801.71000000008</v>
      </c>
      <c r="X44" s="56">
        <v>768218.93</v>
      </c>
      <c r="Y44" s="56">
        <v>370846.11000000004</v>
      </c>
      <c r="Z44" s="56">
        <v>19240.23</v>
      </c>
      <c r="AA44" s="56">
        <v>468230.67</v>
      </c>
      <c r="AB44" s="56">
        <v>741255.7</v>
      </c>
      <c r="AC44" s="56">
        <v>166288.5</v>
      </c>
      <c r="AD44" s="56">
        <v>35394.58</v>
      </c>
      <c r="AE44" s="56">
        <v>120333.35</v>
      </c>
      <c r="AG44" s="21"/>
    </row>
    <row r="45" spans="1:33" ht="15.95" customHeight="1" outlineLevel="1" collapsed="1" x14ac:dyDescent="0.2">
      <c r="A45" s="6">
        <v>16</v>
      </c>
      <c r="B45" s="29" t="s">
        <v>223</v>
      </c>
      <c r="D45" s="55" t="s">
        <v>328</v>
      </c>
      <c r="E45" s="11">
        <f t="shared" ref="E45:AE45" si="4">SUBTOTAL(9,E44:E44)</f>
        <v>22101442.172187731</v>
      </c>
      <c r="F45" s="11">
        <f t="shared" si="4"/>
        <v>1374293.73</v>
      </c>
      <c r="G45" s="11">
        <f t="shared" si="4"/>
        <v>75600.95</v>
      </c>
      <c r="H45" s="11">
        <f t="shared" si="4"/>
        <v>34544.74</v>
      </c>
      <c r="I45" s="11">
        <f t="shared" si="4"/>
        <v>518629.03</v>
      </c>
      <c r="J45" s="11">
        <f t="shared" si="4"/>
        <v>968471.75</v>
      </c>
      <c r="K45" s="11">
        <f t="shared" si="4"/>
        <v>379027.91000000009</v>
      </c>
      <c r="L45" s="11">
        <f t="shared" si="4"/>
        <v>3658682.4300000011</v>
      </c>
      <c r="M45" s="11">
        <f t="shared" si="4"/>
        <v>606868.99</v>
      </c>
      <c r="N45" s="11">
        <f t="shared" si="4"/>
        <v>2850702.8200000003</v>
      </c>
      <c r="O45" s="11">
        <f t="shared" si="4"/>
        <v>247312.02999999997</v>
      </c>
      <c r="P45" s="11">
        <f t="shared" si="4"/>
        <v>3070861.5121877259</v>
      </c>
      <c r="Q45" s="11">
        <f t="shared" si="4"/>
        <v>453115.38000000006</v>
      </c>
      <c r="R45" s="11">
        <f t="shared" si="4"/>
        <v>710096.47000000009</v>
      </c>
      <c r="S45" s="11">
        <f t="shared" si="4"/>
        <v>26552.309999999998</v>
      </c>
      <c r="T45" s="11">
        <f t="shared" si="4"/>
        <v>883698.33000000007</v>
      </c>
      <c r="U45" s="11">
        <f t="shared" si="4"/>
        <v>2651018.83</v>
      </c>
      <c r="V45" s="11">
        <f t="shared" si="4"/>
        <v>43355.18</v>
      </c>
      <c r="W45" s="11">
        <f t="shared" si="4"/>
        <v>858801.71000000008</v>
      </c>
      <c r="X45" s="11">
        <f t="shared" si="4"/>
        <v>768218.93</v>
      </c>
      <c r="Y45" s="11">
        <f t="shared" si="4"/>
        <v>370846.11000000004</v>
      </c>
      <c r="Z45" s="11">
        <f t="shared" si="4"/>
        <v>19240.23</v>
      </c>
      <c r="AA45" s="11">
        <f t="shared" si="4"/>
        <v>468230.67</v>
      </c>
      <c r="AB45" s="11">
        <f t="shared" si="4"/>
        <v>741255.7</v>
      </c>
      <c r="AC45" s="11">
        <f t="shared" si="4"/>
        <v>166288.5</v>
      </c>
      <c r="AD45" s="11">
        <f t="shared" si="4"/>
        <v>35394.58</v>
      </c>
      <c r="AE45" s="11">
        <f t="shared" si="4"/>
        <v>120333.35</v>
      </c>
      <c r="AG45" s="21"/>
    </row>
    <row r="46" spans="1:33" ht="15.95" hidden="1" customHeight="1" outlineLevel="2" x14ac:dyDescent="0.2">
      <c r="B46" s="5" t="s">
        <v>105</v>
      </c>
      <c r="C46" s="5" t="s">
        <v>221</v>
      </c>
      <c r="D46" s="5" t="s">
        <v>220</v>
      </c>
      <c r="E46" s="57">
        <f t="shared" ref="E46:E77" si="5">SUM(F46:AE46)</f>
        <v>2887253.6100000003</v>
      </c>
      <c r="F46" s="56">
        <v>0</v>
      </c>
      <c r="G46" s="56">
        <v>0</v>
      </c>
      <c r="H46" s="56">
        <v>0</v>
      </c>
      <c r="I46" s="56">
        <v>0</v>
      </c>
      <c r="J46" s="56">
        <v>300276.62</v>
      </c>
      <c r="K46" s="56">
        <v>0</v>
      </c>
      <c r="L46" s="56">
        <v>770760.44000000006</v>
      </c>
      <c r="M46" s="56">
        <v>0</v>
      </c>
      <c r="N46" s="56">
        <v>0</v>
      </c>
      <c r="O46" s="56">
        <v>0</v>
      </c>
      <c r="P46" s="56">
        <v>0</v>
      </c>
      <c r="Q46" s="56">
        <v>0</v>
      </c>
      <c r="R46" s="56">
        <v>103802.03</v>
      </c>
      <c r="S46" s="56">
        <v>0</v>
      </c>
      <c r="T46" s="56">
        <v>155482.10999999999</v>
      </c>
      <c r="U46" s="56">
        <v>1414259.31</v>
      </c>
      <c r="V46" s="56">
        <v>0</v>
      </c>
      <c r="W46" s="56">
        <v>0</v>
      </c>
      <c r="X46" s="56">
        <v>0</v>
      </c>
      <c r="Y46" s="56">
        <v>52687.66</v>
      </c>
      <c r="Z46" s="56">
        <v>0</v>
      </c>
      <c r="AA46" s="56">
        <v>89985.44</v>
      </c>
      <c r="AB46" s="56">
        <v>0</v>
      </c>
      <c r="AC46" s="56">
        <v>0</v>
      </c>
      <c r="AD46" s="56">
        <v>0</v>
      </c>
      <c r="AE46" s="56">
        <v>0</v>
      </c>
      <c r="AG46" s="21"/>
    </row>
    <row r="47" spans="1:33" ht="15.95" hidden="1" customHeight="1" outlineLevel="2" x14ac:dyDescent="0.2">
      <c r="B47" s="5" t="s">
        <v>105</v>
      </c>
      <c r="C47" s="5" t="s">
        <v>219</v>
      </c>
      <c r="D47" s="5" t="s">
        <v>218</v>
      </c>
      <c r="E47" s="57">
        <f t="shared" si="5"/>
        <v>1770134.5533037982</v>
      </c>
      <c r="F47" s="56">
        <v>0</v>
      </c>
      <c r="G47" s="56">
        <v>0</v>
      </c>
      <c r="H47" s="56">
        <v>0</v>
      </c>
      <c r="I47" s="56">
        <v>0</v>
      </c>
      <c r="J47" s="56">
        <v>0</v>
      </c>
      <c r="K47" s="56">
        <v>78098</v>
      </c>
      <c r="L47" s="56">
        <v>715174.78999999992</v>
      </c>
      <c r="M47" s="56">
        <v>107733.95000000001</v>
      </c>
      <c r="N47" s="56">
        <v>0</v>
      </c>
      <c r="O47" s="56">
        <v>20944.28</v>
      </c>
      <c r="P47" s="56">
        <v>416267.76330379804</v>
      </c>
      <c r="Q47" s="56">
        <v>12812.69</v>
      </c>
      <c r="R47" s="56">
        <v>0</v>
      </c>
      <c r="S47" s="56">
        <v>0</v>
      </c>
      <c r="T47" s="56">
        <v>0</v>
      </c>
      <c r="U47" s="56">
        <v>0</v>
      </c>
      <c r="V47" s="56">
        <v>0</v>
      </c>
      <c r="W47" s="56">
        <v>282610.01</v>
      </c>
      <c r="X47" s="56">
        <v>135428.23000000001</v>
      </c>
      <c r="Y47" s="56">
        <v>1064.8399999999999</v>
      </c>
      <c r="Z47" s="56">
        <v>0</v>
      </c>
      <c r="AA47" s="56">
        <v>0</v>
      </c>
      <c r="AB47" s="56">
        <v>0</v>
      </c>
      <c r="AC47" s="56">
        <v>0</v>
      </c>
      <c r="AD47" s="56">
        <v>0</v>
      </c>
      <c r="AE47" s="56">
        <v>0</v>
      </c>
      <c r="AG47" s="21"/>
    </row>
    <row r="48" spans="1:33" ht="15.95" hidden="1" customHeight="1" outlineLevel="2" x14ac:dyDescent="0.2">
      <c r="B48" s="5" t="s">
        <v>105</v>
      </c>
      <c r="C48" s="5" t="s">
        <v>217</v>
      </c>
      <c r="D48" s="5" t="s">
        <v>216</v>
      </c>
      <c r="E48" s="57">
        <f t="shared" si="5"/>
        <v>354492.76794420142</v>
      </c>
      <c r="F48" s="56">
        <v>0</v>
      </c>
      <c r="G48" s="56">
        <v>0</v>
      </c>
      <c r="H48" s="56">
        <v>0</v>
      </c>
      <c r="I48" s="56">
        <v>0</v>
      </c>
      <c r="J48" s="56">
        <v>0</v>
      </c>
      <c r="K48" s="56">
        <v>0</v>
      </c>
      <c r="L48" s="56">
        <v>0</v>
      </c>
      <c r="M48" s="56">
        <v>0</v>
      </c>
      <c r="N48" s="56">
        <v>0</v>
      </c>
      <c r="O48" s="56">
        <v>22638.98</v>
      </c>
      <c r="P48" s="56">
        <v>222105.86794420143</v>
      </c>
      <c r="Q48" s="56">
        <v>66683.67</v>
      </c>
      <c r="R48" s="56">
        <v>0</v>
      </c>
      <c r="S48" s="56">
        <v>0</v>
      </c>
      <c r="T48" s="56">
        <v>0</v>
      </c>
      <c r="U48" s="56">
        <v>0</v>
      </c>
      <c r="V48" s="56">
        <v>7588.79</v>
      </c>
      <c r="W48" s="56">
        <v>0</v>
      </c>
      <c r="X48" s="56">
        <v>12198.83</v>
      </c>
      <c r="Y48" s="56">
        <v>0</v>
      </c>
      <c r="Z48" s="56">
        <v>0</v>
      </c>
      <c r="AA48" s="56">
        <v>0</v>
      </c>
      <c r="AB48" s="56">
        <v>0</v>
      </c>
      <c r="AC48" s="56">
        <v>0</v>
      </c>
      <c r="AD48" s="56">
        <v>23276.63</v>
      </c>
      <c r="AE48" s="56">
        <v>0</v>
      </c>
      <c r="AG48" s="21"/>
    </row>
    <row r="49" spans="2:33" ht="15.95" hidden="1" customHeight="1" outlineLevel="2" x14ac:dyDescent="0.2">
      <c r="B49" s="5" t="s">
        <v>105</v>
      </c>
      <c r="C49" s="5" t="s">
        <v>215</v>
      </c>
      <c r="D49" s="5" t="s">
        <v>214</v>
      </c>
      <c r="E49" s="57">
        <f t="shared" si="5"/>
        <v>580706.05000000005</v>
      </c>
      <c r="F49" s="56">
        <v>71073.88</v>
      </c>
      <c r="G49" s="56">
        <v>11943.26</v>
      </c>
      <c r="H49" s="56">
        <v>5481.46</v>
      </c>
      <c r="I49" s="56">
        <v>0</v>
      </c>
      <c r="J49" s="56">
        <v>0</v>
      </c>
      <c r="K49" s="56">
        <v>0</v>
      </c>
      <c r="L49" s="56">
        <v>0</v>
      </c>
      <c r="M49" s="56">
        <v>0</v>
      </c>
      <c r="N49" s="56">
        <v>450351.67000000004</v>
      </c>
      <c r="O49" s="56">
        <v>0</v>
      </c>
      <c r="P49" s="56">
        <v>0</v>
      </c>
      <c r="Q49" s="56">
        <v>0</v>
      </c>
      <c r="R49" s="56">
        <v>0</v>
      </c>
      <c r="S49" s="56">
        <v>0</v>
      </c>
      <c r="T49" s="56">
        <v>0</v>
      </c>
      <c r="U49" s="56">
        <v>0</v>
      </c>
      <c r="V49" s="56">
        <v>0</v>
      </c>
      <c r="W49" s="56">
        <v>0</v>
      </c>
      <c r="X49" s="56">
        <v>0</v>
      </c>
      <c r="Y49" s="56">
        <v>0</v>
      </c>
      <c r="Z49" s="56">
        <v>0</v>
      </c>
      <c r="AA49" s="56">
        <v>0</v>
      </c>
      <c r="AB49" s="56">
        <v>31376.14</v>
      </c>
      <c r="AC49" s="56">
        <v>10479.640000000001</v>
      </c>
      <c r="AD49" s="56">
        <v>0</v>
      </c>
      <c r="AE49" s="56">
        <v>0</v>
      </c>
      <c r="AG49" s="21"/>
    </row>
    <row r="50" spans="2:33" ht="15.95" hidden="1" customHeight="1" outlineLevel="2" x14ac:dyDescent="0.2">
      <c r="B50" s="5" t="s">
        <v>105</v>
      </c>
      <c r="C50" s="5" t="s">
        <v>213</v>
      </c>
      <c r="D50" s="5" t="s">
        <v>212</v>
      </c>
      <c r="E50" s="57">
        <f t="shared" si="5"/>
        <v>656.34</v>
      </c>
      <c r="F50" s="56">
        <v>0</v>
      </c>
      <c r="G50" s="56">
        <v>0</v>
      </c>
      <c r="H50" s="56">
        <v>0</v>
      </c>
      <c r="I50" s="56">
        <v>0</v>
      </c>
      <c r="J50" s="56">
        <v>0</v>
      </c>
      <c r="K50" s="56">
        <v>0</v>
      </c>
      <c r="L50" s="56">
        <v>0</v>
      </c>
      <c r="M50" s="56">
        <v>0</v>
      </c>
      <c r="N50" s="56">
        <v>0</v>
      </c>
      <c r="O50" s="56">
        <v>0</v>
      </c>
      <c r="P50" s="56">
        <v>0</v>
      </c>
      <c r="Q50" s="56">
        <v>0</v>
      </c>
      <c r="R50" s="56">
        <v>0</v>
      </c>
      <c r="S50" s="56">
        <v>0</v>
      </c>
      <c r="T50" s="56">
        <v>0</v>
      </c>
      <c r="U50" s="56">
        <v>0</v>
      </c>
      <c r="V50" s="56">
        <v>0</v>
      </c>
      <c r="W50" s="56">
        <v>0</v>
      </c>
      <c r="X50" s="56">
        <v>0</v>
      </c>
      <c r="Y50" s="56">
        <v>656.34</v>
      </c>
      <c r="Z50" s="56">
        <v>0</v>
      </c>
      <c r="AA50" s="56">
        <v>0</v>
      </c>
      <c r="AB50" s="56">
        <v>0</v>
      </c>
      <c r="AC50" s="56">
        <v>0</v>
      </c>
      <c r="AD50" s="56">
        <v>0</v>
      </c>
      <c r="AE50" s="56">
        <v>0</v>
      </c>
      <c r="AG50" s="21"/>
    </row>
    <row r="51" spans="2:33" ht="15.95" hidden="1" customHeight="1" outlineLevel="2" x14ac:dyDescent="0.2">
      <c r="B51" s="5" t="s">
        <v>105</v>
      </c>
      <c r="C51" s="5" t="s">
        <v>211</v>
      </c>
      <c r="D51" s="5" t="s">
        <v>210</v>
      </c>
      <c r="E51" s="57">
        <f t="shared" si="5"/>
        <v>53067.57</v>
      </c>
      <c r="F51" s="56">
        <v>0</v>
      </c>
      <c r="G51" s="56">
        <v>0</v>
      </c>
      <c r="H51" s="56">
        <v>0</v>
      </c>
      <c r="I51" s="56">
        <v>40888.68</v>
      </c>
      <c r="J51" s="56">
        <v>0</v>
      </c>
      <c r="K51" s="56">
        <v>0</v>
      </c>
      <c r="L51" s="56">
        <v>0</v>
      </c>
      <c r="M51" s="56">
        <v>0</v>
      </c>
      <c r="N51" s="56">
        <v>0</v>
      </c>
      <c r="O51" s="56">
        <v>0</v>
      </c>
      <c r="P51" s="56">
        <v>0</v>
      </c>
      <c r="Q51" s="56">
        <v>0</v>
      </c>
      <c r="R51" s="56">
        <v>0</v>
      </c>
      <c r="S51" s="56">
        <v>3342.7000000000003</v>
      </c>
      <c r="T51" s="56">
        <v>0</v>
      </c>
      <c r="U51" s="56">
        <v>0</v>
      </c>
      <c r="V51" s="56">
        <v>0</v>
      </c>
      <c r="W51" s="56">
        <v>0</v>
      </c>
      <c r="X51" s="56">
        <v>0</v>
      </c>
      <c r="Y51" s="56">
        <v>0</v>
      </c>
      <c r="Z51" s="56">
        <v>8668.0400000000009</v>
      </c>
      <c r="AA51" s="56">
        <v>0</v>
      </c>
      <c r="AB51" s="56">
        <v>0</v>
      </c>
      <c r="AC51" s="56">
        <v>168.15</v>
      </c>
      <c r="AD51" s="56">
        <v>0</v>
      </c>
      <c r="AE51" s="56">
        <v>0</v>
      </c>
      <c r="AG51" s="21"/>
    </row>
    <row r="52" spans="2:33" ht="15.95" hidden="1" customHeight="1" outlineLevel="2" x14ac:dyDescent="0.2">
      <c r="B52" s="5" t="s">
        <v>105</v>
      </c>
      <c r="C52" s="5" t="s">
        <v>209</v>
      </c>
      <c r="D52" s="5" t="s">
        <v>208</v>
      </c>
      <c r="E52" s="57">
        <f t="shared" si="5"/>
        <v>329283.34759850753</v>
      </c>
      <c r="F52" s="56">
        <v>0</v>
      </c>
      <c r="G52" s="56">
        <v>0</v>
      </c>
      <c r="H52" s="56">
        <v>0</v>
      </c>
      <c r="I52" s="56">
        <v>0</v>
      </c>
      <c r="J52" s="56">
        <v>21303</v>
      </c>
      <c r="K52" s="56">
        <v>5485.8899999999994</v>
      </c>
      <c r="L52" s="56">
        <v>104963.02</v>
      </c>
      <c r="M52" s="56">
        <v>7575.47</v>
      </c>
      <c r="N52" s="56">
        <v>0</v>
      </c>
      <c r="O52" s="56">
        <v>1472.94</v>
      </c>
      <c r="P52" s="56">
        <v>29270.417598507505</v>
      </c>
      <c r="Q52" s="56">
        <v>901.25</v>
      </c>
      <c r="R52" s="56">
        <v>7369.6999999999989</v>
      </c>
      <c r="S52" s="56">
        <v>0</v>
      </c>
      <c r="T52" s="56">
        <v>11028.840000000002</v>
      </c>
      <c r="U52" s="56">
        <v>100321.79000000001</v>
      </c>
      <c r="V52" s="56">
        <v>0</v>
      </c>
      <c r="W52" s="56">
        <v>19872.150000000001</v>
      </c>
      <c r="X52" s="56">
        <v>9523.6600000000017</v>
      </c>
      <c r="Y52" s="56">
        <v>3812.13</v>
      </c>
      <c r="Z52" s="56">
        <v>0</v>
      </c>
      <c r="AA52" s="56">
        <v>6383.09</v>
      </c>
      <c r="AB52" s="56">
        <v>0</v>
      </c>
      <c r="AC52" s="56">
        <v>0</v>
      </c>
      <c r="AD52" s="56">
        <v>0</v>
      </c>
      <c r="AE52" s="56">
        <v>0</v>
      </c>
      <c r="AG52" s="21"/>
    </row>
    <row r="53" spans="2:33" ht="15.95" hidden="1" customHeight="1" outlineLevel="2" x14ac:dyDescent="0.2">
      <c r="B53" s="5" t="s">
        <v>105</v>
      </c>
      <c r="C53" s="5" t="s">
        <v>207</v>
      </c>
      <c r="D53" s="5" t="s">
        <v>206</v>
      </c>
      <c r="E53" s="57">
        <f t="shared" si="5"/>
        <v>40065.722254970409</v>
      </c>
      <c r="F53" s="56">
        <v>4164.5700000000006</v>
      </c>
      <c r="G53" s="56">
        <v>457</v>
      </c>
      <c r="H53" s="56">
        <v>209.16</v>
      </c>
      <c r="I53" s="56">
        <v>3135.11</v>
      </c>
      <c r="J53" s="56">
        <v>0</v>
      </c>
      <c r="K53" s="56">
        <v>0</v>
      </c>
      <c r="L53" s="56">
        <v>0</v>
      </c>
      <c r="M53" s="56">
        <v>0</v>
      </c>
      <c r="N53" s="56">
        <v>17232.509999999998</v>
      </c>
      <c r="O53" s="56">
        <v>781.91000000000008</v>
      </c>
      <c r="P53" s="56">
        <v>7667.1022549704094</v>
      </c>
      <c r="Q53" s="56">
        <v>2302.8999999999996</v>
      </c>
      <c r="R53" s="56">
        <v>0</v>
      </c>
      <c r="S53" s="56">
        <v>256.31</v>
      </c>
      <c r="T53" s="56">
        <v>0</v>
      </c>
      <c r="U53" s="56">
        <v>0</v>
      </c>
      <c r="V53" s="56">
        <v>262.10000000000002</v>
      </c>
      <c r="W53" s="56">
        <v>0</v>
      </c>
      <c r="X53" s="56">
        <v>422.17</v>
      </c>
      <c r="Y53" s="56">
        <v>91.710000000000008</v>
      </c>
      <c r="Z53" s="56">
        <v>664.61</v>
      </c>
      <c r="AA53" s="56">
        <v>0</v>
      </c>
      <c r="AB53" s="56">
        <v>1200.8300000000002</v>
      </c>
      <c r="AC53" s="56">
        <v>413.87</v>
      </c>
      <c r="AD53" s="56">
        <v>803.86</v>
      </c>
      <c r="AE53" s="56">
        <v>0</v>
      </c>
      <c r="AG53" s="21"/>
    </row>
    <row r="54" spans="2:33" ht="15.95" hidden="1" customHeight="1" outlineLevel="2" x14ac:dyDescent="0.2">
      <c r="B54" s="5" t="s">
        <v>105</v>
      </c>
      <c r="C54" s="5" t="s">
        <v>205</v>
      </c>
      <c r="D54" s="5" t="s">
        <v>204</v>
      </c>
      <c r="E54" s="57">
        <f t="shared" si="5"/>
        <v>1894998.1954084456</v>
      </c>
      <c r="F54" s="56">
        <v>66633.63</v>
      </c>
      <c r="G54" s="56">
        <v>7320.7199999999993</v>
      </c>
      <c r="H54" s="56">
        <v>3432.55</v>
      </c>
      <c r="I54" s="56">
        <v>50219.920000000006</v>
      </c>
      <c r="J54" s="56">
        <v>165223.66999999995</v>
      </c>
      <c r="K54" s="56">
        <v>0</v>
      </c>
      <c r="L54" s="56">
        <v>814212.80000000016</v>
      </c>
      <c r="M54" s="56">
        <v>58766.229999999996</v>
      </c>
      <c r="N54" s="56">
        <v>276053.93</v>
      </c>
      <c r="O54" s="56">
        <v>23947.5</v>
      </c>
      <c r="P54" s="56">
        <v>120710.05540844573</v>
      </c>
      <c r="Q54" s="56">
        <v>43881.5</v>
      </c>
      <c r="R54" s="56">
        <v>57868.210000000006</v>
      </c>
      <c r="S54" s="56">
        <v>4105.57</v>
      </c>
      <c r="T54" s="56">
        <v>0</v>
      </c>
      <c r="U54" s="56">
        <v>0</v>
      </c>
      <c r="V54" s="56">
        <v>0</v>
      </c>
      <c r="W54" s="56">
        <v>147249.33000000002</v>
      </c>
      <c r="X54" s="56">
        <v>0</v>
      </c>
      <c r="Y54" s="56">
        <v>31074.92</v>
      </c>
      <c r="Z54" s="56">
        <v>10646.35</v>
      </c>
      <c r="AA54" s="56">
        <v>0</v>
      </c>
      <c r="AB54" s="56">
        <v>0</v>
      </c>
      <c r="AC54" s="56">
        <v>774.38</v>
      </c>
      <c r="AD54" s="56">
        <v>12876.93</v>
      </c>
      <c r="AE54" s="56">
        <v>0</v>
      </c>
      <c r="AG54" s="21"/>
    </row>
    <row r="55" spans="2:33" ht="15.95" hidden="1" customHeight="1" outlineLevel="2" x14ac:dyDescent="0.2">
      <c r="B55" s="5" t="s">
        <v>105</v>
      </c>
      <c r="C55" s="5" t="s">
        <v>203</v>
      </c>
      <c r="D55" s="5" t="s">
        <v>202</v>
      </c>
      <c r="E55" s="57">
        <f t="shared" si="5"/>
        <v>59578.85</v>
      </c>
      <c r="F55" s="56">
        <v>0</v>
      </c>
      <c r="G55" s="56">
        <v>0</v>
      </c>
      <c r="H55" s="56">
        <v>0</v>
      </c>
      <c r="I55" s="56">
        <v>59578.85</v>
      </c>
      <c r="J55" s="56">
        <v>0</v>
      </c>
      <c r="K55" s="56">
        <v>0</v>
      </c>
      <c r="L55" s="56">
        <v>0</v>
      </c>
      <c r="M55" s="56">
        <v>0</v>
      </c>
      <c r="N55" s="56">
        <v>0</v>
      </c>
      <c r="O55" s="56">
        <v>0</v>
      </c>
      <c r="P55" s="56">
        <v>0</v>
      </c>
      <c r="Q55" s="56">
        <v>0</v>
      </c>
      <c r="R55" s="56">
        <v>0</v>
      </c>
      <c r="S55" s="56">
        <v>0</v>
      </c>
      <c r="T55" s="56">
        <v>0</v>
      </c>
      <c r="U55" s="56">
        <v>0</v>
      </c>
      <c r="V55" s="56">
        <v>0</v>
      </c>
      <c r="W55" s="56">
        <v>0</v>
      </c>
      <c r="X55" s="56">
        <v>0</v>
      </c>
      <c r="Y55" s="56">
        <v>0</v>
      </c>
      <c r="Z55" s="56">
        <v>0</v>
      </c>
      <c r="AA55" s="56">
        <v>0</v>
      </c>
      <c r="AB55" s="56">
        <v>0</v>
      </c>
      <c r="AC55" s="56">
        <v>0</v>
      </c>
      <c r="AD55" s="56">
        <v>0</v>
      </c>
      <c r="AE55" s="56">
        <v>0</v>
      </c>
      <c r="AG55" s="21"/>
    </row>
    <row r="56" spans="2:33" ht="15.95" hidden="1" customHeight="1" outlineLevel="2" x14ac:dyDescent="0.2">
      <c r="B56" s="5" t="s">
        <v>105</v>
      </c>
      <c r="C56" s="5" t="s">
        <v>201</v>
      </c>
      <c r="D56" s="5" t="s">
        <v>200</v>
      </c>
      <c r="E56" s="57">
        <f t="shared" si="5"/>
        <v>6362418</v>
      </c>
      <c r="F56" s="56">
        <v>0</v>
      </c>
      <c r="G56" s="56">
        <v>0</v>
      </c>
      <c r="H56" s="56">
        <v>0</v>
      </c>
      <c r="I56" s="56">
        <v>0</v>
      </c>
      <c r="J56" s="56">
        <v>0</v>
      </c>
      <c r="K56" s="56">
        <v>0</v>
      </c>
      <c r="L56" s="56">
        <v>5976739.8300000001</v>
      </c>
      <c r="M56" s="56">
        <v>0</v>
      </c>
      <c r="N56" s="56">
        <v>0</v>
      </c>
      <c r="O56" s="56">
        <v>0</v>
      </c>
      <c r="P56" s="56">
        <v>0</v>
      </c>
      <c r="Q56" s="56">
        <v>0</v>
      </c>
      <c r="R56" s="56">
        <v>0</v>
      </c>
      <c r="S56" s="56">
        <v>0</v>
      </c>
      <c r="T56" s="56">
        <v>0</v>
      </c>
      <c r="U56" s="56">
        <v>0</v>
      </c>
      <c r="V56" s="56">
        <v>0</v>
      </c>
      <c r="W56" s="56">
        <v>0</v>
      </c>
      <c r="X56" s="56">
        <v>0</v>
      </c>
      <c r="Y56" s="56">
        <v>385678.17000000004</v>
      </c>
      <c r="Z56" s="56">
        <v>0</v>
      </c>
      <c r="AA56" s="56">
        <v>0</v>
      </c>
      <c r="AB56" s="56">
        <v>0</v>
      </c>
      <c r="AC56" s="56">
        <v>0</v>
      </c>
      <c r="AD56" s="56">
        <v>0</v>
      </c>
      <c r="AE56" s="56">
        <v>0</v>
      </c>
      <c r="AG56" s="21"/>
    </row>
    <row r="57" spans="2:33" ht="15.95" hidden="1" customHeight="1" outlineLevel="2" x14ac:dyDescent="0.2">
      <c r="B57" s="5" t="s">
        <v>105</v>
      </c>
      <c r="C57" s="5" t="s">
        <v>199</v>
      </c>
      <c r="D57" s="5" t="s">
        <v>198</v>
      </c>
      <c r="E57" s="57">
        <f t="shared" si="5"/>
        <v>1407203.2000000002</v>
      </c>
      <c r="F57" s="56">
        <v>0</v>
      </c>
      <c r="G57" s="56">
        <v>0</v>
      </c>
      <c r="H57" s="56">
        <v>0</v>
      </c>
      <c r="I57" s="56">
        <v>0</v>
      </c>
      <c r="J57" s="56">
        <v>0</v>
      </c>
      <c r="K57" s="56">
        <v>0</v>
      </c>
      <c r="L57" s="56">
        <v>0</v>
      </c>
      <c r="M57" s="56">
        <v>0</v>
      </c>
      <c r="N57" s="56">
        <v>1332771.1300000001</v>
      </c>
      <c r="O57" s="56">
        <v>0</v>
      </c>
      <c r="P57" s="56">
        <v>0</v>
      </c>
      <c r="Q57" s="56">
        <v>0</v>
      </c>
      <c r="R57" s="56">
        <v>0</v>
      </c>
      <c r="S57" s="56">
        <v>0</v>
      </c>
      <c r="T57" s="56">
        <v>0</v>
      </c>
      <c r="U57" s="56">
        <v>0</v>
      </c>
      <c r="V57" s="56">
        <v>0</v>
      </c>
      <c r="W57" s="56">
        <v>0</v>
      </c>
      <c r="X57" s="56">
        <v>0</v>
      </c>
      <c r="Y57" s="56">
        <v>0</v>
      </c>
      <c r="Z57" s="56">
        <v>0</v>
      </c>
      <c r="AA57" s="56">
        <v>0</v>
      </c>
      <c r="AB57" s="56">
        <v>0</v>
      </c>
      <c r="AC57" s="56">
        <v>74432.070000000007</v>
      </c>
      <c r="AD57" s="56">
        <v>0</v>
      </c>
      <c r="AE57" s="56">
        <v>0</v>
      </c>
      <c r="AG57" s="21"/>
    </row>
    <row r="58" spans="2:33" ht="15.95" hidden="1" customHeight="1" outlineLevel="2" x14ac:dyDescent="0.2">
      <c r="B58" s="5" t="s">
        <v>105</v>
      </c>
      <c r="C58" s="5" t="s">
        <v>197</v>
      </c>
      <c r="D58" s="5" t="s">
        <v>196</v>
      </c>
      <c r="E58" s="57">
        <f t="shared" si="5"/>
        <v>9302.5500000000011</v>
      </c>
      <c r="F58" s="56">
        <v>0</v>
      </c>
      <c r="G58" s="56">
        <v>0</v>
      </c>
      <c r="H58" s="56">
        <v>0</v>
      </c>
      <c r="I58" s="56">
        <v>0</v>
      </c>
      <c r="J58" s="56">
        <v>0</v>
      </c>
      <c r="K58" s="56">
        <v>0</v>
      </c>
      <c r="L58" s="56">
        <v>0</v>
      </c>
      <c r="M58" s="56">
        <v>0</v>
      </c>
      <c r="N58" s="56">
        <v>4318.9399999999996</v>
      </c>
      <c r="O58" s="56">
        <v>0</v>
      </c>
      <c r="P58" s="56">
        <v>0</v>
      </c>
      <c r="Q58" s="56">
        <v>0</v>
      </c>
      <c r="R58" s="56">
        <v>0</v>
      </c>
      <c r="S58" s="56">
        <v>0</v>
      </c>
      <c r="T58" s="56">
        <v>0</v>
      </c>
      <c r="U58" s="56">
        <v>0</v>
      </c>
      <c r="V58" s="56">
        <v>0</v>
      </c>
      <c r="W58" s="56">
        <v>0</v>
      </c>
      <c r="X58" s="56">
        <v>0</v>
      </c>
      <c r="Y58" s="56">
        <v>0</v>
      </c>
      <c r="Z58" s="56">
        <v>0</v>
      </c>
      <c r="AA58" s="56">
        <v>0</v>
      </c>
      <c r="AB58" s="56">
        <v>0</v>
      </c>
      <c r="AC58" s="56">
        <v>4983.6100000000015</v>
      </c>
      <c r="AD58" s="56">
        <v>0</v>
      </c>
      <c r="AE58" s="56">
        <v>0</v>
      </c>
      <c r="AG58" s="21"/>
    </row>
    <row r="59" spans="2:33" ht="15.95" hidden="1" customHeight="1" outlineLevel="2" x14ac:dyDescent="0.2">
      <c r="B59" s="5" t="s">
        <v>105</v>
      </c>
      <c r="C59" s="5" t="s">
        <v>195</v>
      </c>
      <c r="D59" s="5" t="s">
        <v>194</v>
      </c>
      <c r="E59" s="57">
        <f t="shared" si="5"/>
        <v>6757689.2000000002</v>
      </c>
      <c r="F59" s="56">
        <v>0</v>
      </c>
      <c r="G59" s="56">
        <v>0</v>
      </c>
      <c r="H59" s="56">
        <v>0</v>
      </c>
      <c r="I59" s="56">
        <v>0</v>
      </c>
      <c r="J59" s="56">
        <v>0</v>
      </c>
      <c r="K59" s="56">
        <v>0</v>
      </c>
      <c r="L59" s="56">
        <v>0</v>
      </c>
      <c r="M59" s="56">
        <v>0</v>
      </c>
      <c r="N59" s="56">
        <v>0</v>
      </c>
      <c r="O59" s="56">
        <v>0</v>
      </c>
      <c r="P59" s="56">
        <v>0</v>
      </c>
      <c r="Q59" s="56">
        <v>0</v>
      </c>
      <c r="R59" s="56">
        <v>0</v>
      </c>
      <c r="S59" s="56">
        <v>0</v>
      </c>
      <c r="T59" s="56">
        <v>0</v>
      </c>
      <c r="U59" s="56">
        <v>6757689.2000000002</v>
      </c>
      <c r="V59" s="56">
        <v>0</v>
      </c>
      <c r="W59" s="56">
        <v>0</v>
      </c>
      <c r="X59" s="56">
        <v>0</v>
      </c>
      <c r="Y59" s="56">
        <v>0</v>
      </c>
      <c r="Z59" s="56">
        <v>0</v>
      </c>
      <c r="AA59" s="56">
        <v>0</v>
      </c>
      <c r="AB59" s="56">
        <v>0</v>
      </c>
      <c r="AC59" s="56">
        <v>0</v>
      </c>
      <c r="AD59" s="56">
        <v>0</v>
      </c>
      <c r="AE59" s="56">
        <v>0</v>
      </c>
      <c r="AG59" s="21"/>
    </row>
    <row r="60" spans="2:33" ht="15.95" hidden="1" customHeight="1" outlineLevel="2" x14ac:dyDescent="0.2">
      <c r="B60" s="5" t="s">
        <v>105</v>
      </c>
      <c r="C60" s="5" t="s">
        <v>193</v>
      </c>
      <c r="D60" s="5" t="s">
        <v>192</v>
      </c>
      <c r="E60" s="57">
        <f t="shared" si="5"/>
        <v>38.519999999999989</v>
      </c>
      <c r="F60" s="56">
        <v>0</v>
      </c>
      <c r="G60" s="56">
        <v>0</v>
      </c>
      <c r="H60" s="56">
        <v>0</v>
      </c>
      <c r="I60" s="56">
        <v>0</v>
      </c>
      <c r="J60" s="56">
        <v>0</v>
      </c>
      <c r="K60" s="56">
        <v>0</v>
      </c>
      <c r="L60" s="56">
        <v>0</v>
      </c>
      <c r="M60" s="56">
        <v>0</v>
      </c>
      <c r="N60" s="56">
        <v>0</v>
      </c>
      <c r="O60" s="56">
        <v>0</v>
      </c>
      <c r="P60" s="56">
        <v>0</v>
      </c>
      <c r="Q60" s="56">
        <v>0</v>
      </c>
      <c r="R60" s="56">
        <v>0</v>
      </c>
      <c r="S60" s="56">
        <v>0</v>
      </c>
      <c r="T60" s="56">
        <v>0</v>
      </c>
      <c r="U60" s="56">
        <v>0</v>
      </c>
      <c r="V60" s="56">
        <v>0</v>
      </c>
      <c r="W60" s="56">
        <v>0</v>
      </c>
      <c r="X60" s="56">
        <v>0</v>
      </c>
      <c r="Y60" s="56">
        <v>0</v>
      </c>
      <c r="Z60" s="56">
        <v>0</v>
      </c>
      <c r="AA60" s="56">
        <v>0</v>
      </c>
      <c r="AB60" s="56">
        <v>1.68</v>
      </c>
      <c r="AC60" s="56">
        <v>36.839999999999989</v>
      </c>
      <c r="AD60" s="56">
        <v>0</v>
      </c>
      <c r="AE60" s="56">
        <v>0</v>
      </c>
      <c r="AG60" s="21"/>
    </row>
    <row r="61" spans="2:33" ht="15.95" hidden="1" customHeight="1" outlineLevel="2" x14ac:dyDescent="0.2">
      <c r="B61" s="5" t="s">
        <v>105</v>
      </c>
      <c r="C61" s="5" t="s">
        <v>191</v>
      </c>
      <c r="D61" s="5" t="s">
        <v>190</v>
      </c>
      <c r="E61" s="57">
        <f t="shared" si="5"/>
        <v>119458.33000000002</v>
      </c>
      <c r="F61" s="56">
        <v>0</v>
      </c>
      <c r="G61" s="56">
        <v>0</v>
      </c>
      <c r="H61" s="56">
        <v>0</v>
      </c>
      <c r="I61" s="56">
        <v>0</v>
      </c>
      <c r="J61" s="56">
        <v>0</v>
      </c>
      <c r="K61" s="56">
        <v>0</v>
      </c>
      <c r="L61" s="56">
        <v>0</v>
      </c>
      <c r="M61" s="56">
        <v>0</v>
      </c>
      <c r="N61" s="56">
        <v>0</v>
      </c>
      <c r="O61" s="56">
        <v>0</v>
      </c>
      <c r="P61" s="56">
        <v>0</v>
      </c>
      <c r="Q61" s="56">
        <v>0</v>
      </c>
      <c r="R61" s="56">
        <v>0</v>
      </c>
      <c r="S61" s="56">
        <v>0</v>
      </c>
      <c r="T61" s="56">
        <v>0</v>
      </c>
      <c r="U61" s="56">
        <v>0</v>
      </c>
      <c r="V61" s="56">
        <v>0</v>
      </c>
      <c r="W61" s="56">
        <v>0</v>
      </c>
      <c r="X61" s="56">
        <v>0</v>
      </c>
      <c r="Y61" s="56">
        <v>0</v>
      </c>
      <c r="Z61" s="56">
        <v>0</v>
      </c>
      <c r="AA61" s="56">
        <v>0</v>
      </c>
      <c r="AB61" s="56">
        <v>0</v>
      </c>
      <c r="AC61" s="56">
        <v>119458.33000000002</v>
      </c>
      <c r="AD61" s="56">
        <v>0</v>
      </c>
      <c r="AE61" s="56">
        <v>0</v>
      </c>
      <c r="AG61" s="21"/>
    </row>
    <row r="62" spans="2:33" ht="15.95" hidden="1" customHeight="1" outlineLevel="2" x14ac:dyDescent="0.2">
      <c r="B62" s="5" t="s">
        <v>105</v>
      </c>
      <c r="C62" s="5" t="s">
        <v>189</v>
      </c>
      <c r="D62" s="5" t="s">
        <v>188</v>
      </c>
      <c r="E62" s="57">
        <f t="shared" si="5"/>
        <v>142014.92000000001</v>
      </c>
      <c r="F62" s="56">
        <v>0</v>
      </c>
      <c r="G62" s="56">
        <v>0</v>
      </c>
      <c r="H62" s="56">
        <v>0</v>
      </c>
      <c r="I62" s="56">
        <v>0</v>
      </c>
      <c r="J62" s="56">
        <v>0</v>
      </c>
      <c r="K62" s="56">
        <v>0</v>
      </c>
      <c r="L62" s="56">
        <v>0</v>
      </c>
      <c r="M62" s="56">
        <v>0</v>
      </c>
      <c r="N62" s="56">
        <v>0</v>
      </c>
      <c r="O62" s="56">
        <v>0</v>
      </c>
      <c r="P62" s="56">
        <v>0</v>
      </c>
      <c r="Q62" s="56">
        <v>0</v>
      </c>
      <c r="R62" s="56">
        <v>0</v>
      </c>
      <c r="S62" s="56">
        <v>0</v>
      </c>
      <c r="T62" s="56">
        <v>0</v>
      </c>
      <c r="U62" s="56">
        <v>0</v>
      </c>
      <c r="V62" s="56">
        <v>0</v>
      </c>
      <c r="W62" s="56">
        <v>0</v>
      </c>
      <c r="X62" s="56">
        <v>0</v>
      </c>
      <c r="Y62" s="56">
        <v>0</v>
      </c>
      <c r="Z62" s="56">
        <v>0</v>
      </c>
      <c r="AA62" s="56">
        <v>0</v>
      </c>
      <c r="AB62" s="56">
        <v>5142.75</v>
      </c>
      <c r="AC62" s="56">
        <v>136872.17000000001</v>
      </c>
      <c r="AD62" s="56">
        <v>0</v>
      </c>
      <c r="AE62" s="56">
        <v>0</v>
      </c>
      <c r="AG62" s="21"/>
    </row>
    <row r="63" spans="2:33" ht="15.95" hidden="1" customHeight="1" outlineLevel="2" x14ac:dyDescent="0.2">
      <c r="B63" s="5" t="s">
        <v>105</v>
      </c>
      <c r="C63" s="5" t="s">
        <v>187</v>
      </c>
      <c r="D63" s="5" t="s">
        <v>186</v>
      </c>
      <c r="E63" s="57">
        <f t="shared" si="5"/>
        <v>2008.67</v>
      </c>
      <c r="F63" s="56">
        <v>0</v>
      </c>
      <c r="G63" s="56">
        <v>0</v>
      </c>
      <c r="H63" s="56">
        <v>2008.67</v>
      </c>
      <c r="I63" s="56">
        <v>0</v>
      </c>
      <c r="J63" s="56">
        <v>0</v>
      </c>
      <c r="K63" s="56">
        <v>0</v>
      </c>
      <c r="L63" s="56">
        <v>0</v>
      </c>
      <c r="M63" s="56">
        <v>0</v>
      </c>
      <c r="N63" s="56">
        <v>0</v>
      </c>
      <c r="O63" s="56">
        <v>0</v>
      </c>
      <c r="P63" s="56">
        <v>0</v>
      </c>
      <c r="Q63" s="56">
        <v>0</v>
      </c>
      <c r="R63" s="56">
        <v>0</v>
      </c>
      <c r="S63" s="56">
        <v>0</v>
      </c>
      <c r="T63" s="56">
        <v>0</v>
      </c>
      <c r="U63" s="56">
        <v>0</v>
      </c>
      <c r="V63" s="56">
        <v>0</v>
      </c>
      <c r="W63" s="56">
        <v>0</v>
      </c>
      <c r="X63" s="56">
        <v>0</v>
      </c>
      <c r="Y63" s="56">
        <v>0</v>
      </c>
      <c r="Z63" s="56">
        <v>0</v>
      </c>
      <c r="AA63" s="56">
        <v>0</v>
      </c>
      <c r="AB63" s="56">
        <v>0</v>
      </c>
      <c r="AC63" s="56">
        <v>0</v>
      </c>
      <c r="AD63" s="56">
        <v>0</v>
      </c>
      <c r="AE63" s="56">
        <v>0</v>
      </c>
      <c r="AG63" s="21"/>
    </row>
    <row r="64" spans="2:33" ht="15.95" hidden="1" customHeight="1" outlineLevel="2" x14ac:dyDescent="0.2">
      <c r="C64" s="5" t="s">
        <v>185</v>
      </c>
      <c r="D64" s="5" t="s">
        <v>184</v>
      </c>
      <c r="E64" s="57">
        <f t="shared" si="5"/>
        <v>3.4499999999999993</v>
      </c>
      <c r="F64" s="56">
        <v>0</v>
      </c>
      <c r="G64" s="56">
        <v>0</v>
      </c>
      <c r="H64" s="56">
        <v>0</v>
      </c>
      <c r="I64" s="56">
        <v>0</v>
      </c>
      <c r="J64" s="56">
        <v>0</v>
      </c>
      <c r="K64" s="56">
        <v>0</v>
      </c>
      <c r="L64" s="56">
        <v>0</v>
      </c>
      <c r="M64" s="56">
        <v>0</v>
      </c>
      <c r="N64" s="56">
        <v>0</v>
      </c>
      <c r="O64" s="56">
        <v>0</v>
      </c>
      <c r="P64" s="56">
        <v>0</v>
      </c>
      <c r="Q64" s="56">
        <v>0</v>
      </c>
      <c r="R64" s="56">
        <v>0</v>
      </c>
      <c r="S64" s="56">
        <v>0</v>
      </c>
      <c r="T64" s="56">
        <v>0</v>
      </c>
      <c r="U64" s="56">
        <v>0</v>
      </c>
      <c r="V64" s="56">
        <v>0</v>
      </c>
      <c r="W64" s="56">
        <v>0</v>
      </c>
      <c r="X64" s="56">
        <v>0</v>
      </c>
      <c r="Y64" s="56">
        <v>0</v>
      </c>
      <c r="Z64" s="56">
        <v>0</v>
      </c>
      <c r="AA64" s="56">
        <v>0</v>
      </c>
      <c r="AB64" s="56">
        <v>0</v>
      </c>
      <c r="AC64" s="56">
        <v>3.4499999999999993</v>
      </c>
      <c r="AD64" s="56">
        <v>0</v>
      </c>
      <c r="AE64" s="56">
        <v>0</v>
      </c>
      <c r="AG64" s="21"/>
    </row>
    <row r="65" spans="2:33" ht="15.95" hidden="1" customHeight="1" outlineLevel="2" x14ac:dyDescent="0.2">
      <c r="B65" s="5" t="s">
        <v>105</v>
      </c>
      <c r="C65" s="5" t="s">
        <v>183</v>
      </c>
      <c r="D65" s="5" t="s">
        <v>182</v>
      </c>
      <c r="E65" s="57">
        <f t="shared" si="5"/>
        <v>224751.15000000002</v>
      </c>
      <c r="F65" s="56">
        <v>12260.79</v>
      </c>
      <c r="G65" s="56">
        <v>5240.5599999999995</v>
      </c>
      <c r="H65" s="56">
        <v>0</v>
      </c>
      <c r="I65" s="56">
        <v>0</v>
      </c>
      <c r="J65" s="56">
        <v>0</v>
      </c>
      <c r="K65" s="56">
        <v>0</v>
      </c>
      <c r="L65" s="56">
        <v>0</v>
      </c>
      <c r="M65" s="56">
        <v>0</v>
      </c>
      <c r="N65" s="56">
        <v>197608.62000000002</v>
      </c>
      <c r="O65" s="56">
        <v>0</v>
      </c>
      <c r="P65" s="56">
        <v>0</v>
      </c>
      <c r="Q65" s="56">
        <v>0</v>
      </c>
      <c r="R65" s="56">
        <v>0</v>
      </c>
      <c r="S65" s="56">
        <v>0</v>
      </c>
      <c r="T65" s="56">
        <v>0</v>
      </c>
      <c r="U65" s="56">
        <v>0</v>
      </c>
      <c r="V65" s="56">
        <v>0</v>
      </c>
      <c r="W65" s="56">
        <v>0</v>
      </c>
      <c r="X65" s="56">
        <v>0</v>
      </c>
      <c r="Y65" s="56">
        <v>0</v>
      </c>
      <c r="Z65" s="56">
        <v>0</v>
      </c>
      <c r="AA65" s="56">
        <v>0</v>
      </c>
      <c r="AB65" s="56">
        <v>4895.2199999999993</v>
      </c>
      <c r="AC65" s="56">
        <v>4745.96</v>
      </c>
      <c r="AD65" s="56">
        <v>0</v>
      </c>
      <c r="AE65" s="56">
        <v>0</v>
      </c>
      <c r="AG65" s="21"/>
    </row>
    <row r="66" spans="2:33" ht="15.95" hidden="1" customHeight="1" outlineLevel="2" x14ac:dyDescent="0.2">
      <c r="C66" s="5" t="s">
        <v>181</v>
      </c>
      <c r="D66" s="5" t="s">
        <v>180</v>
      </c>
      <c r="E66" s="57">
        <f t="shared" si="5"/>
        <v>494.9</v>
      </c>
      <c r="F66" s="56">
        <v>0</v>
      </c>
      <c r="G66" s="56">
        <v>0</v>
      </c>
      <c r="H66" s="56">
        <v>0</v>
      </c>
      <c r="I66" s="56">
        <v>0</v>
      </c>
      <c r="J66" s="56">
        <v>0</v>
      </c>
      <c r="K66" s="56">
        <v>0</v>
      </c>
      <c r="L66" s="56">
        <v>0</v>
      </c>
      <c r="M66" s="56">
        <v>0</v>
      </c>
      <c r="N66" s="56">
        <v>0</v>
      </c>
      <c r="O66" s="56">
        <v>0</v>
      </c>
      <c r="P66" s="56">
        <v>0</v>
      </c>
      <c r="Q66" s="56">
        <v>0</v>
      </c>
      <c r="R66" s="56">
        <v>0</v>
      </c>
      <c r="S66" s="56">
        <v>0</v>
      </c>
      <c r="T66" s="56">
        <v>0</v>
      </c>
      <c r="U66" s="56">
        <v>0</v>
      </c>
      <c r="V66" s="56">
        <v>0</v>
      </c>
      <c r="W66" s="56">
        <v>0</v>
      </c>
      <c r="X66" s="56">
        <v>0</v>
      </c>
      <c r="Y66" s="56">
        <v>0</v>
      </c>
      <c r="Z66" s="56">
        <v>0</v>
      </c>
      <c r="AA66" s="56">
        <v>0</v>
      </c>
      <c r="AB66" s="56">
        <v>0</v>
      </c>
      <c r="AC66" s="56">
        <v>494.9</v>
      </c>
      <c r="AD66" s="56">
        <v>0</v>
      </c>
      <c r="AE66" s="56">
        <v>0</v>
      </c>
      <c r="AG66" s="21"/>
    </row>
    <row r="67" spans="2:33" ht="15.95" hidden="1" customHeight="1" outlineLevel="2" x14ac:dyDescent="0.2">
      <c r="B67" s="5" t="s">
        <v>105</v>
      </c>
      <c r="C67" s="5" t="s">
        <v>179</v>
      </c>
      <c r="D67" s="5" t="s">
        <v>178</v>
      </c>
      <c r="E67" s="57">
        <f t="shared" si="5"/>
        <v>988.43000000000006</v>
      </c>
      <c r="F67" s="56">
        <v>0</v>
      </c>
      <c r="G67" s="56">
        <v>0</v>
      </c>
      <c r="H67" s="56">
        <v>0</v>
      </c>
      <c r="I67" s="56">
        <v>0</v>
      </c>
      <c r="J67" s="56">
        <v>0</v>
      </c>
      <c r="K67" s="56">
        <v>0</v>
      </c>
      <c r="L67" s="56">
        <v>0</v>
      </c>
      <c r="M67" s="56">
        <v>0</v>
      </c>
      <c r="N67" s="56">
        <v>0</v>
      </c>
      <c r="O67" s="56">
        <v>0</v>
      </c>
      <c r="P67" s="56">
        <v>0</v>
      </c>
      <c r="Q67" s="56">
        <v>0</v>
      </c>
      <c r="R67" s="56">
        <v>0</v>
      </c>
      <c r="S67" s="56">
        <v>0</v>
      </c>
      <c r="T67" s="56">
        <v>0</v>
      </c>
      <c r="U67" s="56">
        <v>0</v>
      </c>
      <c r="V67" s="56">
        <v>0</v>
      </c>
      <c r="W67" s="56">
        <v>0</v>
      </c>
      <c r="X67" s="56">
        <v>0</v>
      </c>
      <c r="Y67" s="56">
        <v>988.43000000000006</v>
      </c>
      <c r="Z67" s="56">
        <v>0</v>
      </c>
      <c r="AA67" s="56">
        <v>0</v>
      </c>
      <c r="AB67" s="56">
        <v>0</v>
      </c>
      <c r="AC67" s="56">
        <v>0</v>
      </c>
      <c r="AD67" s="56">
        <v>0</v>
      </c>
      <c r="AE67" s="56">
        <v>0</v>
      </c>
      <c r="AG67" s="21"/>
    </row>
    <row r="68" spans="2:33" ht="15.95" hidden="1" customHeight="1" outlineLevel="2" x14ac:dyDescent="0.2">
      <c r="B68" s="5" t="s">
        <v>105</v>
      </c>
      <c r="C68" s="5" t="s">
        <v>177</v>
      </c>
      <c r="D68" s="5" t="s">
        <v>176</v>
      </c>
      <c r="E68" s="57">
        <f t="shared" si="5"/>
        <v>35754.531300525938</v>
      </c>
      <c r="F68" s="56">
        <v>0</v>
      </c>
      <c r="G68" s="56">
        <v>0</v>
      </c>
      <c r="H68" s="56">
        <v>0</v>
      </c>
      <c r="I68" s="56">
        <v>0</v>
      </c>
      <c r="J68" s="56">
        <v>0</v>
      </c>
      <c r="K68" s="56">
        <v>0</v>
      </c>
      <c r="L68" s="56">
        <v>0</v>
      </c>
      <c r="M68" s="56">
        <v>0</v>
      </c>
      <c r="N68" s="56">
        <v>0</v>
      </c>
      <c r="O68" s="56">
        <v>0</v>
      </c>
      <c r="P68" s="56">
        <v>25212.711300525942</v>
      </c>
      <c r="Q68" s="56">
        <v>0</v>
      </c>
      <c r="R68" s="56">
        <v>0</v>
      </c>
      <c r="S68" s="56">
        <v>0</v>
      </c>
      <c r="T68" s="56">
        <v>0</v>
      </c>
      <c r="U68" s="56">
        <v>0</v>
      </c>
      <c r="V68" s="56">
        <v>0</v>
      </c>
      <c r="W68" s="56">
        <v>0</v>
      </c>
      <c r="X68" s="56">
        <v>0</v>
      </c>
      <c r="Y68" s="56">
        <v>10541.82</v>
      </c>
      <c r="Z68" s="56">
        <v>0</v>
      </c>
      <c r="AA68" s="56">
        <v>0</v>
      </c>
      <c r="AB68" s="56">
        <v>0</v>
      </c>
      <c r="AC68" s="56">
        <v>0</v>
      </c>
      <c r="AD68" s="56">
        <v>0</v>
      </c>
      <c r="AE68" s="56">
        <v>0</v>
      </c>
      <c r="AG68" s="21"/>
    </row>
    <row r="69" spans="2:33" ht="15.95" hidden="1" customHeight="1" outlineLevel="2" x14ac:dyDescent="0.2">
      <c r="B69" s="5" t="s">
        <v>105</v>
      </c>
      <c r="C69" s="5" t="s">
        <v>175</v>
      </c>
      <c r="D69" s="5" t="s">
        <v>174</v>
      </c>
      <c r="E69" s="57">
        <f t="shared" si="5"/>
        <v>1376247.1141533856</v>
      </c>
      <c r="F69" s="56">
        <v>0</v>
      </c>
      <c r="G69" s="56">
        <v>0</v>
      </c>
      <c r="H69" s="56">
        <v>0</v>
      </c>
      <c r="I69" s="56">
        <v>0</v>
      </c>
      <c r="J69" s="56">
        <v>0</v>
      </c>
      <c r="K69" s="56">
        <v>0</v>
      </c>
      <c r="L69" s="56">
        <v>0</v>
      </c>
      <c r="M69" s="56">
        <v>493257.72000000003</v>
      </c>
      <c r="N69" s="56">
        <v>0</v>
      </c>
      <c r="O69" s="56">
        <v>0</v>
      </c>
      <c r="P69" s="56">
        <v>882989.39415338554</v>
      </c>
      <c r="Q69" s="56">
        <v>0</v>
      </c>
      <c r="R69" s="56">
        <v>0</v>
      </c>
      <c r="S69" s="56">
        <v>0</v>
      </c>
      <c r="T69" s="56">
        <v>0</v>
      </c>
      <c r="U69" s="56">
        <v>0</v>
      </c>
      <c r="V69" s="56">
        <v>0</v>
      </c>
      <c r="W69" s="56">
        <v>0</v>
      </c>
      <c r="X69" s="56">
        <v>0</v>
      </c>
      <c r="Y69" s="56">
        <v>0</v>
      </c>
      <c r="Z69" s="56">
        <v>0</v>
      </c>
      <c r="AA69" s="56">
        <v>0</v>
      </c>
      <c r="AB69" s="56">
        <v>0</v>
      </c>
      <c r="AC69" s="56">
        <v>0</v>
      </c>
      <c r="AD69" s="56">
        <v>0</v>
      </c>
      <c r="AE69" s="56">
        <v>0</v>
      </c>
      <c r="AG69" s="21"/>
    </row>
    <row r="70" spans="2:33" ht="15.95" hidden="1" customHeight="1" outlineLevel="2" x14ac:dyDescent="0.2">
      <c r="B70" s="5" t="s">
        <v>105</v>
      </c>
      <c r="C70" s="5" t="s">
        <v>173</v>
      </c>
      <c r="D70" s="5" t="s">
        <v>172</v>
      </c>
      <c r="E70" s="57">
        <f t="shared" si="5"/>
        <v>20446.469999999998</v>
      </c>
      <c r="F70" s="56">
        <v>0</v>
      </c>
      <c r="G70" s="56">
        <v>0</v>
      </c>
      <c r="H70" s="56">
        <v>0</v>
      </c>
      <c r="I70" s="56">
        <v>0</v>
      </c>
      <c r="J70" s="56">
        <v>0</v>
      </c>
      <c r="K70" s="56">
        <v>0</v>
      </c>
      <c r="L70" s="56">
        <v>0</v>
      </c>
      <c r="M70" s="56">
        <v>0</v>
      </c>
      <c r="N70" s="56">
        <v>0</v>
      </c>
      <c r="O70" s="56">
        <v>0</v>
      </c>
      <c r="P70" s="56">
        <v>0</v>
      </c>
      <c r="Q70" s="56">
        <v>0</v>
      </c>
      <c r="R70" s="56">
        <v>0</v>
      </c>
      <c r="S70" s="56">
        <v>0</v>
      </c>
      <c r="T70" s="56">
        <v>0</v>
      </c>
      <c r="U70" s="56">
        <v>0</v>
      </c>
      <c r="V70" s="56">
        <v>0</v>
      </c>
      <c r="W70" s="56">
        <v>0</v>
      </c>
      <c r="X70" s="56">
        <v>0</v>
      </c>
      <c r="Y70" s="56">
        <v>20446.469999999998</v>
      </c>
      <c r="Z70" s="56">
        <v>0</v>
      </c>
      <c r="AA70" s="56">
        <v>0</v>
      </c>
      <c r="AB70" s="56">
        <v>0</v>
      </c>
      <c r="AC70" s="56">
        <v>0</v>
      </c>
      <c r="AD70" s="56">
        <v>0</v>
      </c>
      <c r="AE70" s="56">
        <v>0</v>
      </c>
      <c r="AG70" s="21"/>
    </row>
    <row r="71" spans="2:33" ht="15.95" hidden="1" customHeight="1" outlineLevel="2" x14ac:dyDescent="0.2">
      <c r="B71" s="5" t="s">
        <v>105</v>
      </c>
      <c r="C71" s="5" t="s">
        <v>171</v>
      </c>
      <c r="D71" s="5" t="s">
        <v>170</v>
      </c>
      <c r="E71" s="57">
        <f t="shared" si="5"/>
        <v>276</v>
      </c>
      <c r="F71" s="56">
        <v>0</v>
      </c>
      <c r="G71" s="56">
        <v>0</v>
      </c>
      <c r="H71" s="56">
        <v>0</v>
      </c>
      <c r="I71" s="56">
        <v>0</v>
      </c>
      <c r="J71" s="56">
        <v>0</v>
      </c>
      <c r="K71" s="56">
        <v>0</v>
      </c>
      <c r="L71" s="56">
        <v>0</v>
      </c>
      <c r="M71" s="56">
        <v>0</v>
      </c>
      <c r="N71" s="56">
        <v>0</v>
      </c>
      <c r="O71" s="56">
        <v>0</v>
      </c>
      <c r="P71" s="56">
        <v>0</v>
      </c>
      <c r="Q71" s="56">
        <v>0</v>
      </c>
      <c r="R71" s="56">
        <v>0</v>
      </c>
      <c r="S71" s="56">
        <v>0</v>
      </c>
      <c r="T71" s="56">
        <v>0</v>
      </c>
      <c r="U71" s="56">
        <v>0</v>
      </c>
      <c r="V71" s="56">
        <v>0</v>
      </c>
      <c r="W71" s="56">
        <v>0</v>
      </c>
      <c r="X71" s="56">
        <v>0</v>
      </c>
      <c r="Y71" s="56">
        <v>0</v>
      </c>
      <c r="Z71" s="56">
        <v>0</v>
      </c>
      <c r="AA71" s="56">
        <v>0</v>
      </c>
      <c r="AB71" s="56">
        <v>0</v>
      </c>
      <c r="AC71" s="56">
        <v>276</v>
      </c>
      <c r="AD71" s="56">
        <v>0</v>
      </c>
      <c r="AE71" s="56">
        <v>0</v>
      </c>
      <c r="AG71" s="21"/>
    </row>
    <row r="72" spans="2:33" ht="15.95" hidden="1" customHeight="1" outlineLevel="2" x14ac:dyDescent="0.2">
      <c r="B72" s="5" t="s">
        <v>105</v>
      </c>
      <c r="C72" s="5" t="s">
        <v>169</v>
      </c>
      <c r="D72" s="5" t="s">
        <v>168</v>
      </c>
      <c r="E72" s="57">
        <f t="shared" si="5"/>
        <v>72108.799999999988</v>
      </c>
      <c r="F72" s="56">
        <v>0</v>
      </c>
      <c r="G72" s="56">
        <v>0</v>
      </c>
      <c r="H72" s="56">
        <v>0</v>
      </c>
      <c r="I72" s="56">
        <v>0</v>
      </c>
      <c r="J72" s="56">
        <v>0</v>
      </c>
      <c r="K72" s="56">
        <v>0</v>
      </c>
      <c r="L72" s="56">
        <v>0</v>
      </c>
      <c r="M72" s="56">
        <v>0</v>
      </c>
      <c r="N72" s="56">
        <v>0</v>
      </c>
      <c r="O72" s="56">
        <v>0</v>
      </c>
      <c r="P72" s="56">
        <v>0</v>
      </c>
      <c r="Q72" s="56">
        <v>0</v>
      </c>
      <c r="R72" s="56">
        <v>0</v>
      </c>
      <c r="S72" s="56">
        <v>0</v>
      </c>
      <c r="T72" s="56">
        <v>0</v>
      </c>
      <c r="U72" s="56">
        <v>0</v>
      </c>
      <c r="V72" s="56">
        <v>0</v>
      </c>
      <c r="W72" s="56">
        <v>0</v>
      </c>
      <c r="X72" s="56">
        <v>0</v>
      </c>
      <c r="Y72" s="56">
        <v>0</v>
      </c>
      <c r="Z72" s="56">
        <v>0</v>
      </c>
      <c r="AA72" s="56">
        <v>0</v>
      </c>
      <c r="AB72" s="56">
        <v>0</v>
      </c>
      <c r="AC72" s="56">
        <v>0</v>
      </c>
      <c r="AD72" s="56">
        <v>0</v>
      </c>
      <c r="AE72" s="56">
        <v>72108.799999999988</v>
      </c>
      <c r="AG72" s="21"/>
    </row>
    <row r="73" spans="2:33" ht="15.95" hidden="1" customHeight="1" outlineLevel="2" x14ac:dyDescent="0.2">
      <c r="B73" s="5" t="s">
        <v>105</v>
      </c>
      <c r="C73" s="5" t="s">
        <v>167</v>
      </c>
      <c r="D73" s="5" t="s">
        <v>166</v>
      </c>
      <c r="E73" s="57">
        <f t="shared" si="5"/>
        <v>198225.93689311651</v>
      </c>
      <c r="F73" s="56">
        <v>0</v>
      </c>
      <c r="G73" s="56">
        <v>0</v>
      </c>
      <c r="H73" s="56">
        <v>0</v>
      </c>
      <c r="I73" s="56">
        <v>0</v>
      </c>
      <c r="J73" s="56">
        <v>0</v>
      </c>
      <c r="K73" s="56">
        <v>0</v>
      </c>
      <c r="L73" s="56">
        <v>0</v>
      </c>
      <c r="M73" s="56">
        <v>0</v>
      </c>
      <c r="N73" s="56">
        <v>0</v>
      </c>
      <c r="O73" s="56">
        <v>0</v>
      </c>
      <c r="P73" s="56">
        <v>195062.47689311649</v>
      </c>
      <c r="Q73" s="56">
        <v>0</v>
      </c>
      <c r="R73" s="56">
        <v>0</v>
      </c>
      <c r="S73" s="56">
        <v>0</v>
      </c>
      <c r="T73" s="56">
        <v>0</v>
      </c>
      <c r="U73" s="56">
        <v>0</v>
      </c>
      <c r="V73" s="56">
        <v>0</v>
      </c>
      <c r="W73" s="56">
        <v>0</v>
      </c>
      <c r="X73" s="56">
        <v>0</v>
      </c>
      <c r="Y73" s="56">
        <v>2758.0699999999997</v>
      </c>
      <c r="Z73" s="56">
        <v>0</v>
      </c>
      <c r="AA73" s="56">
        <v>0</v>
      </c>
      <c r="AB73" s="56">
        <v>0</v>
      </c>
      <c r="AC73" s="56">
        <v>405.39000000000004</v>
      </c>
      <c r="AD73" s="56">
        <v>0</v>
      </c>
      <c r="AE73" s="56">
        <v>0</v>
      </c>
      <c r="AG73" s="21"/>
    </row>
    <row r="74" spans="2:33" ht="15.95" hidden="1" customHeight="1" outlineLevel="2" x14ac:dyDescent="0.2">
      <c r="B74" s="5" t="s">
        <v>105</v>
      </c>
      <c r="C74" s="5" t="s">
        <v>165</v>
      </c>
      <c r="D74" s="5" t="s">
        <v>164</v>
      </c>
      <c r="E74" s="57">
        <f t="shared" si="5"/>
        <v>12991.11</v>
      </c>
      <c r="F74" s="56">
        <v>0</v>
      </c>
      <c r="G74" s="56">
        <v>0</v>
      </c>
      <c r="H74" s="56">
        <v>0</v>
      </c>
      <c r="I74" s="56">
        <v>12991.11</v>
      </c>
      <c r="J74" s="56">
        <v>0</v>
      </c>
      <c r="K74" s="56">
        <v>0</v>
      </c>
      <c r="L74" s="56">
        <v>0</v>
      </c>
      <c r="M74" s="56">
        <v>0</v>
      </c>
      <c r="N74" s="56">
        <v>0</v>
      </c>
      <c r="O74" s="56">
        <v>0</v>
      </c>
      <c r="P74" s="56">
        <v>0</v>
      </c>
      <c r="Q74" s="56">
        <v>0</v>
      </c>
      <c r="R74" s="56">
        <v>0</v>
      </c>
      <c r="S74" s="56">
        <v>0</v>
      </c>
      <c r="T74" s="56">
        <v>0</v>
      </c>
      <c r="U74" s="56">
        <v>0</v>
      </c>
      <c r="V74" s="56">
        <v>0</v>
      </c>
      <c r="W74" s="56">
        <v>0</v>
      </c>
      <c r="X74" s="56">
        <v>0</v>
      </c>
      <c r="Y74" s="56">
        <v>0</v>
      </c>
      <c r="Z74" s="56">
        <v>0</v>
      </c>
      <c r="AA74" s="56">
        <v>0</v>
      </c>
      <c r="AB74" s="56">
        <v>0</v>
      </c>
      <c r="AC74" s="56">
        <v>0</v>
      </c>
      <c r="AD74" s="56">
        <v>0</v>
      </c>
      <c r="AE74" s="56">
        <v>0</v>
      </c>
      <c r="AG74" s="21"/>
    </row>
    <row r="75" spans="2:33" ht="15.95" hidden="1" customHeight="1" outlineLevel="2" x14ac:dyDescent="0.2">
      <c r="B75" s="5" t="s">
        <v>105</v>
      </c>
      <c r="C75" s="5" t="s">
        <v>163</v>
      </c>
      <c r="D75" s="5" t="s">
        <v>162</v>
      </c>
      <c r="E75" s="57">
        <f t="shared" si="5"/>
        <v>73.39</v>
      </c>
      <c r="F75" s="56">
        <v>0</v>
      </c>
      <c r="G75" s="56">
        <v>0</v>
      </c>
      <c r="H75" s="56">
        <v>0</v>
      </c>
      <c r="I75" s="56">
        <v>0</v>
      </c>
      <c r="J75" s="56">
        <v>0</v>
      </c>
      <c r="K75" s="56">
        <v>0</v>
      </c>
      <c r="L75" s="56">
        <v>0</v>
      </c>
      <c r="M75" s="56">
        <v>0</v>
      </c>
      <c r="N75" s="56">
        <v>0</v>
      </c>
      <c r="O75" s="56">
        <v>0</v>
      </c>
      <c r="P75" s="56">
        <v>0</v>
      </c>
      <c r="Q75" s="56">
        <v>0</v>
      </c>
      <c r="R75" s="56">
        <v>0</v>
      </c>
      <c r="S75" s="56">
        <v>0</v>
      </c>
      <c r="T75" s="56">
        <v>0</v>
      </c>
      <c r="U75" s="56">
        <v>0</v>
      </c>
      <c r="V75" s="56">
        <v>0</v>
      </c>
      <c r="W75" s="56">
        <v>73.39</v>
      </c>
      <c r="X75" s="56">
        <v>0</v>
      </c>
      <c r="Y75" s="56">
        <v>0</v>
      </c>
      <c r="Z75" s="56">
        <v>0</v>
      </c>
      <c r="AA75" s="56">
        <v>0</v>
      </c>
      <c r="AB75" s="56">
        <v>0</v>
      </c>
      <c r="AC75" s="56">
        <v>0</v>
      </c>
      <c r="AD75" s="56">
        <v>0</v>
      </c>
      <c r="AE75" s="56">
        <v>0</v>
      </c>
      <c r="AG75" s="21"/>
    </row>
    <row r="76" spans="2:33" ht="15.95" hidden="1" customHeight="1" outlineLevel="2" x14ac:dyDescent="0.2">
      <c r="B76" s="5" t="s">
        <v>105</v>
      </c>
      <c r="C76" s="5" t="s">
        <v>161</v>
      </c>
      <c r="D76" s="5" t="s">
        <v>160</v>
      </c>
      <c r="E76" s="57">
        <f t="shared" si="5"/>
        <v>1452.81</v>
      </c>
      <c r="F76" s="56">
        <v>0</v>
      </c>
      <c r="G76" s="56">
        <v>0</v>
      </c>
      <c r="H76" s="56">
        <v>1452.81</v>
      </c>
      <c r="I76" s="56">
        <v>0</v>
      </c>
      <c r="J76" s="56">
        <v>0</v>
      </c>
      <c r="K76" s="56">
        <v>0</v>
      </c>
      <c r="L76" s="56">
        <v>0</v>
      </c>
      <c r="M76" s="56">
        <v>0</v>
      </c>
      <c r="N76" s="56">
        <v>0</v>
      </c>
      <c r="O76" s="56">
        <v>0</v>
      </c>
      <c r="P76" s="56">
        <v>0</v>
      </c>
      <c r="Q76" s="56">
        <v>0</v>
      </c>
      <c r="R76" s="56">
        <v>0</v>
      </c>
      <c r="S76" s="56">
        <v>0</v>
      </c>
      <c r="T76" s="56">
        <v>0</v>
      </c>
      <c r="U76" s="56">
        <v>0</v>
      </c>
      <c r="V76" s="56">
        <v>0</v>
      </c>
      <c r="W76" s="56">
        <v>0</v>
      </c>
      <c r="X76" s="56">
        <v>0</v>
      </c>
      <c r="Y76" s="56">
        <v>0</v>
      </c>
      <c r="Z76" s="56">
        <v>0</v>
      </c>
      <c r="AA76" s="56">
        <v>0</v>
      </c>
      <c r="AB76" s="56">
        <v>0</v>
      </c>
      <c r="AC76" s="56">
        <v>0</v>
      </c>
      <c r="AD76" s="56">
        <v>0</v>
      </c>
      <c r="AE76" s="56">
        <v>0</v>
      </c>
      <c r="AG76" s="21"/>
    </row>
    <row r="77" spans="2:33" ht="15.95" hidden="1" customHeight="1" outlineLevel="2" x14ac:dyDescent="0.2">
      <c r="B77" s="5" t="s">
        <v>105</v>
      </c>
      <c r="C77" s="5" t="s">
        <v>159</v>
      </c>
      <c r="D77" s="5" t="s">
        <v>158</v>
      </c>
      <c r="E77" s="57">
        <f t="shared" si="5"/>
        <v>13118.220000000001</v>
      </c>
      <c r="F77" s="56">
        <v>0</v>
      </c>
      <c r="G77" s="56">
        <v>0</v>
      </c>
      <c r="H77" s="56">
        <v>0</v>
      </c>
      <c r="I77" s="56">
        <v>0</v>
      </c>
      <c r="J77" s="56">
        <v>0</v>
      </c>
      <c r="K77" s="56">
        <v>0</v>
      </c>
      <c r="L77" s="56">
        <v>0</v>
      </c>
      <c r="M77" s="56">
        <v>0</v>
      </c>
      <c r="N77" s="56">
        <v>0</v>
      </c>
      <c r="O77" s="56">
        <v>0</v>
      </c>
      <c r="P77" s="56">
        <v>0</v>
      </c>
      <c r="Q77" s="56">
        <v>0</v>
      </c>
      <c r="R77" s="56">
        <v>0</v>
      </c>
      <c r="S77" s="56">
        <v>0</v>
      </c>
      <c r="T77" s="56">
        <v>0</v>
      </c>
      <c r="U77" s="56">
        <v>0</v>
      </c>
      <c r="V77" s="56">
        <v>0</v>
      </c>
      <c r="W77" s="56">
        <v>0</v>
      </c>
      <c r="X77" s="56">
        <v>0</v>
      </c>
      <c r="Y77" s="56">
        <v>0</v>
      </c>
      <c r="Z77" s="56">
        <v>13118.220000000001</v>
      </c>
      <c r="AA77" s="56">
        <v>0</v>
      </c>
      <c r="AB77" s="56">
        <v>0</v>
      </c>
      <c r="AC77" s="56">
        <v>0</v>
      </c>
      <c r="AD77" s="56">
        <v>0</v>
      </c>
      <c r="AE77" s="56">
        <v>0</v>
      </c>
      <c r="AG77" s="21"/>
    </row>
    <row r="78" spans="2:33" ht="15.95" hidden="1" customHeight="1" outlineLevel="2" x14ac:dyDescent="0.2">
      <c r="B78" s="5" t="s">
        <v>105</v>
      </c>
      <c r="C78" s="5" t="s">
        <v>157</v>
      </c>
      <c r="D78" s="5" t="s">
        <v>156</v>
      </c>
      <c r="E78" s="57">
        <f t="shared" ref="E78:E106" si="6">SUM(F78:AE78)</f>
        <v>69063.5</v>
      </c>
      <c r="F78" s="56">
        <v>0</v>
      </c>
      <c r="G78" s="56">
        <v>0</v>
      </c>
      <c r="H78" s="56">
        <v>69063.5</v>
      </c>
      <c r="I78" s="56">
        <v>0</v>
      </c>
      <c r="J78" s="56">
        <v>0</v>
      </c>
      <c r="K78" s="56">
        <v>0</v>
      </c>
      <c r="L78" s="56">
        <v>0</v>
      </c>
      <c r="M78" s="56">
        <v>0</v>
      </c>
      <c r="N78" s="56">
        <v>0</v>
      </c>
      <c r="O78" s="56">
        <v>0</v>
      </c>
      <c r="P78" s="56">
        <v>0</v>
      </c>
      <c r="Q78" s="56">
        <v>0</v>
      </c>
      <c r="R78" s="56">
        <v>0</v>
      </c>
      <c r="S78" s="56">
        <v>0</v>
      </c>
      <c r="T78" s="56">
        <v>0</v>
      </c>
      <c r="U78" s="56">
        <v>0</v>
      </c>
      <c r="V78" s="56">
        <v>0</v>
      </c>
      <c r="W78" s="56">
        <v>0</v>
      </c>
      <c r="X78" s="56">
        <v>0</v>
      </c>
      <c r="Y78" s="56">
        <v>0</v>
      </c>
      <c r="Z78" s="56">
        <v>0</v>
      </c>
      <c r="AA78" s="56">
        <v>0</v>
      </c>
      <c r="AB78" s="56">
        <v>0</v>
      </c>
      <c r="AC78" s="56">
        <v>0</v>
      </c>
      <c r="AD78" s="56">
        <v>0</v>
      </c>
      <c r="AE78" s="56">
        <v>0</v>
      </c>
      <c r="AG78" s="21"/>
    </row>
    <row r="79" spans="2:33" ht="15.95" hidden="1" customHeight="1" outlineLevel="2" x14ac:dyDescent="0.2">
      <c r="B79" s="5" t="s">
        <v>105</v>
      </c>
      <c r="C79" s="5" t="s">
        <v>155</v>
      </c>
      <c r="D79" s="5" t="s">
        <v>154</v>
      </c>
      <c r="E79" s="57">
        <f t="shared" si="6"/>
        <v>523710.97000000003</v>
      </c>
      <c r="F79" s="56">
        <v>0</v>
      </c>
      <c r="G79" s="56">
        <v>0</v>
      </c>
      <c r="H79" s="56">
        <v>0</v>
      </c>
      <c r="I79" s="56">
        <v>0</v>
      </c>
      <c r="J79" s="56">
        <v>0</v>
      </c>
      <c r="K79" s="56">
        <v>0</v>
      </c>
      <c r="L79" s="56">
        <v>0</v>
      </c>
      <c r="M79" s="56">
        <v>0</v>
      </c>
      <c r="N79" s="56">
        <v>494011.29000000004</v>
      </c>
      <c r="O79" s="56">
        <v>0</v>
      </c>
      <c r="P79" s="56">
        <v>0</v>
      </c>
      <c r="Q79" s="56">
        <v>0</v>
      </c>
      <c r="R79" s="56">
        <v>0</v>
      </c>
      <c r="S79" s="56">
        <v>0</v>
      </c>
      <c r="T79" s="56">
        <v>0</v>
      </c>
      <c r="U79" s="56">
        <v>0</v>
      </c>
      <c r="V79" s="56">
        <v>0</v>
      </c>
      <c r="W79" s="56">
        <v>0</v>
      </c>
      <c r="X79" s="56">
        <v>0</v>
      </c>
      <c r="Y79" s="56">
        <v>0</v>
      </c>
      <c r="Z79" s="56">
        <v>0</v>
      </c>
      <c r="AA79" s="56">
        <v>0</v>
      </c>
      <c r="AB79" s="56">
        <v>0</v>
      </c>
      <c r="AC79" s="56">
        <v>29699.680000000004</v>
      </c>
      <c r="AD79" s="56">
        <v>0</v>
      </c>
      <c r="AE79" s="56">
        <v>0</v>
      </c>
      <c r="AG79" s="21"/>
    </row>
    <row r="80" spans="2:33" ht="15.95" hidden="1" customHeight="1" outlineLevel="2" x14ac:dyDescent="0.2">
      <c r="B80" s="5" t="s">
        <v>105</v>
      </c>
      <c r="C80" s="5" t="s">
        <v>153</v>
      </c>
      <c r="D80" s="5" t="s">
        <v>152</v>
      </c>
      <c r="E80" s="57">
        <f t="shared" si="6"/>
        <v>8551.15</v>
      </c>
      <c r="F80" s="56">
        <v>0</v>
      </c>
      <c r="G80" s="56">
        <v>0</v>
      </c>
      <c r="H80" s="56">
        <v>0</v>
      </c>
      <c r="I80" s="56">
        <v>8551.15</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0</v>
      </c>
      <c r="AC80" s="56">
        <v>0</v>
      </c>
      <c r="AD80" s="56">
        <v>0</v>
      </c>
      <c r="AE80" s="56">
        <v>0</v>
      </c>
      <c r="AG80" s="21"/>
    </row>
    <row r="81" spans="2:33" ht="15.95" hidden="1" customHeight="1" outlineLevel="2" x14ac:dyDescent="0.2">
      <c r="B81" s="5" t="s">
        <v>105</v>
      </c>
      <c r="C81" s="5" t="s">
        <v>151</v>
      </c>
      <c r="D81" s="5" t="s">
        <v>150</v>
      </c>
      <c r="E81" s="57">
        <f t="shared" si="6"/>
        <v>7584.5400000000009</v>
      </c>
      <c r="F81" s="56">
        <v>0</v>
      </c>
      <c r="G81" s="56">
        <v>0</v>
      </c>
      <c r="H81" s="56">
        <v>0</v>
      </c>
      <c r="I81" s="56">
        <v>0</v>
      </c>
      <c r="J81" s="56">
        <v>0</v>
      </c>
      <c r="K81" s="56">
        <v>0</v>
      </c>
      <c r="L81" s="56">
        <v>0</v>
      </c>
      <c r="M81" s="56">
        <v>0</v>
      </c>
      <c r="N81" s="56">
        <v>0</v>
      </c>
      <c r="O81" s="56">
        <v>0</v>
      </c>
      <c r="P81" s="56">
        <v>0</v>
      </c>
      <c r="Q81" s="56">
        <v>0</v>
      </c>
      <c r="R81" s="56">
        <v>0</v>
      </c>
      <c r="S81" s="56">
        <v>0</v>
      </c>
      <c r="T81" s="56">
        <v>0</v>
      </c>
      <c r="U81" s="56">
        <v>0</v>
      </c>
      <c r="V81" s="56">
        <v>0</v>
      </c>
      <c r="W81" s="56">
        <v>0</v>
      </c>
      <c r="X81" s="56">
        <v>0</v>
      </c>
      <c r="Y81" s="56">
        <v>7584.5400000000009</v>
      </c>
      <c r="Z81" s="56">
        <v>0</v>
      </c>
      <c r="AA81" s="56">
        <v>0</v>
      </c>
      <c r="AB81" s="56">
        <v>0</v>
      </c>
      <c r="AC81" s="56">
        <v>0</v>
      </c>
      <c r="AD81" s="56">
        <v>0</v>
      </c>
      <c r="AE81" s="56">
        <v>0</v>
      </c>
      <c r="AG81" s="21"/>
    </row>
    <row r="82" spans="2:33" ht="15.95" hidden="1" customHeight="1" outlineLevel="2" x14ac:dyDescent="0.2">
      <c r="B82" s="5" t="s">
        <v>105</v>
      </c>
      <c r="C82" s="5" t="s">
        <v>149</v>
      </c>
      <c r="D82" s="5" t="s">
        <v>148</v>
      </c>
      <c r="E82" s="57">
        <f t="shared" si="6"/>
        <v>351840.71</v>
      </c>
      <c r="F82" s="56">
        <v>0</v>
      </c>
      <c r="G82" s="56">
        <v>47384.939999999995</v>
      </c>
      <c r="H82" s="56">
        <v>0</v>
      </c>
      <c r="I82" s="56">
        <v>0</v>
      </c>
      <c r="J82" s="56">
        <v>0</v>
      </c>
      <c r="K82" s="56">
        <v>0</v>
      </c>
      <c r="L82" s="56">
        <v>0</v>
      </c>
      <c r="M82" s="56">
        <v>0</v>
      </c>
      <c r="N82" s="56">
        <v>0</v>
      </c>
      <c r="O82" s="56">
        <v>0</v>
      </c>
      <c r="P82" s="56">
        <v>0</v>
      </c>
      <c r="Q82" s="56">
        <v>0</v>
      </c>
      <c r="R82" s="56">
        <v>0</v>
      </c>
      <c r="S82" s="56">
        <v>0</v>
      </c>
      <c r="T82" s="56">
        <v>0</v>
      </c>
      <c r="U82" s="56">
        <v>0</v>
      </c>
      <c r="V82" s="56">
        <v>0</v>
      </c>
      <c r="W82" s="56">
        <v>0</v>
      </c>
      <c r="X82" s="56">
        <v>0</v>
      </c>
      <c r="Y82" s="56">
        <v>0</v>
      </c>
      <c r="Z82" s="56">
        <v>0</v>
      </c>
      <c r="AA82" s="56">
        <v>0</v>
      </c>
      <c r="AB82" s="56">
        <v>0</v>
      </c>
      <c r="AC82" s="56">
        <v>304455.77</v>
      </c>
      <c r="AD82" s="56">
        <v>0</v>
      </c>
      <c r="AE82" s="56">
        <v>0</v>
      </c>
      <c r="AG82" s="21"/>
    </row>
    <row r="83" spans="2:33" ht="15.95" hidden="1" customHeight="1" outlineLevel="2" x14ac:dyDescent="0.2">
      <c r="B83" s="5" t="s">
        <v>105</v>
      </c>
      <c r="C83" s="5" t="s">
        <v>147</v>
      </c>
      <c r="D83" s="5" t="s">
        <v>146</v>
      </c>
      <c r="E83" s="57">
        <f t="shared" si="6"/>
        <v>22316.399999999998</v>
      </c>
      <c r="F83" s="56">
        <v>0</v>
      </c>
      <c r="G83" s="56">
        <v>0</v>
      </c>
      <c r="H83" s="56">
        <v>0</v>
      </c>
      <c r="I83" s="56">
        <v>0</v>
      </c>
      <c r="J83" s="56">
        <v>22316.399999999998</v>
      </c>
      <c r="K83" s="56">
        <v>0</v>
      </c>
      <c r="L83" s="56">
        <v>0</v>
      </c>
      <c r="M83" s="56">
        <v>0</v>
      </c>
      <c r="N83" s="56">
        <v>0</v>
      </c>
      <c r="O83" s="56">
        <v>0</v>
      </c>
      <c r="P83" s="56">
        <v>0</v>
      </c>
      <c r="Q83" s="56">
        <v>0</v>
      </c>
      <c r="R83" s="56">
        <v>0</v>
      </c>
      <c r="S83" s="56">
        <v>0</v>
      </c>
      <c r="T83" s="56">
        <v>0</v>
      </c>
      <c r="U83" s="56">
        <v>0</v>
      </c>
      <c r="V83" s="56">
        <v>0</v>
      </c>
      <c r="W83" s="56">
        <v>0</v>
      </c>
      <c r="X83" s="56">
        <v>0</v>
      </c>
      <c r="Y83" s="56">
        <v>0</v>
      </c>
      <c r="Z83" s="56">
        <v>0</v>
      </c>
      <c r="AA83" s="56">
        <v>0</v>
      </c>
      <c r="AB83" s="56">
        <v>0</v>
      </c>
      <c r="AC83" s="56">
        <v>0</v>
      </c>
      <c r="AD83" s="56">
        <v>0</v>
      </c>
      <c r="AE83" s="56">
        <v>0</v>
      </c>
      <c r="AG83" s="21"/>
    </row>
    <row r="84" spans="2:33" ht="15.95" hidden="1" customHeight="1" outlineLevel="2" x14ac:dyDescent="0.2">
      <c r="B84" s="5" t="s">
        <v>105</v>
      </c>
      <c r="C84" s="5" t="s">
        <v>145</v>
      </c>
      <c r="D84" s="5" t="s">
        <v>144</v>
      </c>
      <c r="E84" s="57">
        <f t="shared" si="6"/>
        <v>22047.049999999996</v>
      </c>
      <c r="F84" s="56">
        <v>0</v>
      </c>
      <c r="G84" s="56">
        <v>0</v>
      </c>
      <c r="H84" s="56">
        <v>0</v>
      </c>
      <c r="I84" s="56">
        <v>0</v>
      </c>
      <c r="J84" s="56">
        <v>22047.049999999996</v>
      </c>
      <c r="K84" s="56">
        <v>0</v>
      </c>
      <c r="L84" s="56">
        <v>0</v>
      </c>
      <c r="M84" s="56">
        <v>0</v>
      </c>
      <c r="N84" s="56">
        <v>0</v>
      </c>
      <c r="O84" s="56">
        <v>0</v>
      </c>
      <c r="P84" s="56">
        <v>0</v>
      </c>
      <c r="Q84" s="56">
        <v>0</v>
      </c>
      <c r="R84" s="56">
        <v>0</v>
      </c>
      <c r="S84" s="56">
        <v>0</v>
      </c>
      <c r="T84" s="56">
        <v>0</v>
      </c>
      <c r="U84" s="56">
        <v>0</v>
      </c>
      <c r="V84" s="56">
        <v>0</v>
      </c>
      <c r="W84" s="56">
        <v>0</v>
      </c>
      <c r="X84" s="56">
        <v>0</v>
      </c>
      <c r="Y84" s="56">
        <v>0</v>
      </c>
      <c r="Z84" s="56">
        <v>0</v>
      </c>
      <c r="AA84" s="56">
        <v>0</v>
      </c>
      <c r="AB84" s="56">
        <v>0</v>
      </c>
      <c r="AC84" s="56">
        <v>0</v>
      </c>
      <c r="AD84" s="56">
        <v>0</v>
      </c>
      <c r="AE84" s="56">
        <v>0</v>
      </c>
      <c r="AG84" s="21"/>
    </row>
    <row r="85" spans="2:33" ht="15.95" hidden="1" customHeight="1" outlineLevel="2" x14ac:dyDescent="0.2">
      <c r="B85" s="5" t="s">
        <v>105</v>
      </c>
      <c r="C85" s="5" t="s">
        <v>143</v>
      </c>
      <c r="D85" s="5" t="s">
        <v>142</v>
      </c>
      <c r="E85" s="57">
        <f t="shared" si="6"/>
        <v>56180.480000000003</v>
      </c>
      <c r="F85" s="56">
        <v>0</v>
      </c>
      <c r="G85" s="56">
        <v>0</v>
      </c>
      <c r="H85" s="56">
        <v>0</v>
      </c>
      <c r="I85" s="56">
        <v>56180.480000000003</v>
      </c>
      <c r="J85" s="56">
        <v>0</v>
      </c>
      <c r="K85" s="56">
        <v>0</v>
      </c>
      <c r="L85" s="56">
        <v>0</v>
      </c>
      <c r="M85" s="56">
        <v>0</v>
      </c>
      <c r="N85" s="56">
        <v>0</v>
      </c>
      <c r="O85" s="56">
        <v>0</v>
      </c>
      <c r="P85" s="56">
        <v>0</v>
      </c>
      <c r="Q85" s="56">
        <v>0</v>
      </c>
      <c r="R85" s="56">
        <v>0</v>
      </c>
      <c r="S85" s="56">
        <v>0</v>
      </c>
      <c r="T85" s="56">
        <v>0</v>
      </c>
      <c r="U85" s="56">
        <v>0</v>
      </c>
      <c r="V85" s="56">
        <v>0</v>
      </c>
      <c r="W85" s="56">
        <v>0</v>
      </c>
      <c r="X85" s="56">
        <v>0</v>
      </c>
      <c r="Y85" s="56">
        <v>0</v>
      </c>
      <c r="Z85" s="56">
        <v>0</v>
      </c>
      <c r="AA85" s="56">
        <v>0</v>
      </c>
      <c r="AB85" s="56">
        <v>0</v>
      </c>
      <c r="AC85" s="56">
        <v>0</v>
      </c>
      <c r="AD85" s="56">
        <v>0</v>
      </c>
      <c r="AE85" s="56">
        <v>0</v>
      </c>
      <c r="AG85" s="21"/>
    </row>
    <row r="86" spans="2:33" ht="15.95" hidden="1" customHeight="1" outlineLevel="2" x14ac:dyDescent="0.2">
      <c r="B86" s="5" t="s">
        <v>105</v>
      </c>
      <c r="C86" s="5" t="s">
        <v>141</v>
      </c>
      <c r="D86" s="5" t="s">
        <v>140</v>
      </c>
      <c r="E86" s="57">
        <f t="shared" si="6"/>
        <v>13800.71</v>
      </c>
      <c r="F86" s="56">
        <v>0</v>
      </c>
      <c r="G86" s="56">
        <v>0</v>
      </c>
      <c r="H86" s="56">
        <v>0</v>
      </c>
      <c r="I86" s="56">
        <v>0</v>
      </c>
      <c r="J86" s="56">
        <v>0</v>
      </c>
      <c r="K86" s="56">
        <v>0</v>
      </c>
      <c r="L86" s="56">
        <v>0</v>
      </c>
      <c r="M86" s="56">
        <v>0</v>
      </c>
      <c r="N86" s="56">
        <v>0</v>
      </c>
      <c r="O86" s="56">
        <v>0</v>
      </c>
      <c r="P86" s="56">
        <v>0</v>
      </c>
      <c r="Q86" s="56">
        <v>0</v>
      </c>
      <c r="R86" s="56">
        <v>0</v>
      </c>
      <c r="S86" s="56">
        <v>0</v>
      </c>
      <c r="T86" s="56">
        <v>0</v>
      </c>
      <c r="U86" s="56">
        <v>0</v>
      </c>
      <c r="V86" s="56">
        <v>0</v>
      </c>
      <c r="W86" s="56">
        <v>0</v>
      </c>
      <c r="X86" s="56">
        <v>0</v>
      </c>
      <c r="Y86" s="56">
        <v>0</v>
      </c>
      <c r="Z86" s="56">
        <v>13800.71</v>
      </c>
      <c r="AA86" s="56">
        <v>0</v>
      </c>
      <c r="AB86" s="56">
        <v>0</v>
      </c>
      <c r="AC86" s="56">
        <v>0</v>
      </c>
      <c r="AD86" s="56">
        <v>0</v>
      </c>
      <c r="AE86" s="56">
        <v>0</v>
      </c>
      <c r="AG86" s="21"/>
    </row>
    <row r="87" spans="2:33" ht="15.95" hidden="1" customHeight="1" outlineLevel="2" x14ac:dyDescent="0.2">
      <c r="B87" s="5" t="s">
        <v>105</v>
      </c>
      <c r="C87" s="5" t="s">
        <v>139</v>
      </c>
      <c r="D87" s="5" t="s">
        <v>138</v>
      </c>
      <c r="E87" s="57">
        <f t="shared" si="6"/>
        <v>1962.6499999999999</v>
      </c>
      <c r="F87" s="56">
        <v>0</v>
      </c>
      <c r="G87" s="56">
        <v>0</v>
      </c>
      <c r="H87" s="56">
        <v>0</v>
      </c>
      <c r="I87" s="56">
        <v>0</v>
      </c>
      <c r="J87" s="56">
        <v>0</v>
      </c>
      <c r="K87" s="56">
        <v>0</v>
      </c>
      <c r="L87" s="56">
        <v>0</v>
      </c>
      <c r="M87" s="56">
        <v>0</v>
      </c>
      <c r="N87" s="56">
        <v>0</v>
      </c>
      <c r="O87" s="56">
        <v>0</v>
      </c>
      <c r="P87" s="56">
        <v>0</v>
      </c>
      <c r="Q87" s="56">
        <v>0</v>
      </c>
      <c r="R87" s="56">
        <v>0</v>
      </c>
      <c r="S87" s="56">
        <v>0</v>
      </c>
      <c r="T87" s="56">
        <v>0</v>
      </c>
      <c r="U87" s="56">
        <v>0</v>
      </c>
      <c r="V87" s="56">
        <v>0</v>
      </c>
      <c r="W87" s="56">
        <v>0</v>
      </c>
      <c r="X87" s="56">
        <v>0</v>
      </c>
      <c r="Y87" s="56">
        <v>1962.6499999999999</v>
      </c>
      <c r="Z87" s="56">
        <v>0</v>
      </c>
      <c r="AA87" s="56">
        <v>0</v>
      </c>
      <c r="AB87" s="56">
        <v>0</v>
      </c>
      <c r="AC87" s="56">
        <v>0</v>
      </c>
      <c r="AD87" s="56">
        <v>0</v>
      </c>
      <c r="AE87" s="56">
        <v>0</v>
      </c>
      <c r="AG87" s="21"/>
    </row>
    <row r="88" spans="2:33" ht="15.95" hidden="1" customHeight="1" outlineLevel="2" x14ac:dyDescent="0.2">
      <c r="B88" s="5" t="s">
        <v>105</v>
      </c>
      <c r="C88" s="5" t="s">
        <v>137</v>
      </c>
      <c r="D88" s="5" t="s">
        <v>136</v>
      </c>
      <c r="E88" s="57">
        <f t="shared" si="6"/>
        <v>6052.2300000000005</v>
      </c>
      <c r="F88" s="56">
        <v>0</v>
      </c>
      <c r="G88" s="56">
        <v>0</v>
      </c>
      <c r="H88" s="56">
        <v>0</v>
      </c>
      <c r="I88" s="56">
        <v>0</v>
      </c>
      <c r="J88" s="56">
        <v>0</v>
      </c>
      <c r="K88" s="56">
        <v>213.71</v>
      </c>
      <c r="L88" s="56">
        <v>0</v>
      </c>
      <c r="M88" s="56">
        <v>5728.3600000000006</v>
      </c>
      <c r="N88" s="56">
        <v>0</v>
      </c>
      <c r="O88" s="56">
        <v>0</v>
      </c>
      <c r="P88" s="56">
        <v>0</v>
      </c>
      <c r="Q88" s="56">
        <v>0</v>
      </c>
      <c r="R88" s="56">
        <v>0</v>
      </c>
      <c r="S88" s="56">
        <v>0</v>
      </c>
      <c r="T88" s="56">
        <v>0</v>
      </c>
      <c r="U88" s="56">
        <v>0</v>
      </c>
      <c r="V88" s="56">
        <v>0</v>
      </c>
      <c r="W88" s="56">
        <v>0</v>
      </c>
      <c r="X88" s="56">
        <v>110.16</v>
      </c>
      <c r="Y88" s="56">
        <v>0</v>
      </c>
      <c r="Z88" s="56">
        <v>0</v>
      </c>
      <c r="AA88" s="56">
        <v>0</v>
      </c>
      <c r="AB88" s="56">
        <v>0</v>
      </c>
      <c r="AC88" s="56">
        <v>0</v>
      </c>
      <c r="AD88" s="56">
        <v>0</v>
      </c>
      <c r="AE88" s="56">
        <v>0</v>
      </c>
      <c r="AG88" s="21"/>
    </row>
    <row r="89" spans="2:33" ht="15.95" hidden="1" customHeight="1" outlineLevel="2" x14ac:dyDescent="0.2">
      <c r="B89" s="5" t="s">
        <v>105</v>
      </c>
      <c r="C89" s="5" t="s">
        <v>135</v>
      </c>
      <c r="D89" s="5" t="s">
        <v>134</v>
      </c>
      <c r="E89" s="57">
        <f t="shared" si="6"/>
        <v>11375.529999999999</v>
      </c>
      <c r="F89" s="56">
        <v>276.95999999999998</v>
      </c>
      <c r="G89" s="56">
        <v>304.63</v>
      </c>
      <c r="H89" s="56">
        <v>136.6</v>
      </c>
      <c r="I89" s="56">
        <v>0</v>
      </c>
      <c r="J89" s="56">
        <v>0</v>
      </c>
      <c r="K89" s="56">
        <v>0</v>
      </c>
      <c r="L89" s="56">
        <v>0</v>
      </c>
      <c r="M89" s="56">
        <v>0</v>
      </c>
      <c r="N89" s="56">
        <v>231.95000000000002</v>
      </c>
      <c r="O89" s="56">
        <v>0</v>
      </c>
      <c r="P89" s="56">
        <v>0</v>
      </c>
      <c r="Q89" s="56">
        <v>0</v>
      </c>
      <c r="R89" s="56">
        <v>0</v>
      </c>
      <c r="S89" s="56">
        <v>0</v>
      </c>
      <c r="T89" s="56">
        <v>0</v>
      </c>
      <c r="U89" s="56">
        <v>0</v>
      </c>
      <c r="V89" s="56">
        <v>0</v>
      </c>
      <c r="W89" s="56">
        <v>0</v>
      </c>
      <c r="X89" s="56">
        <v>0</v>
      </c>
      <c r="Y89" s="56">
        <v>60.23</v>
      </c>
      <c r="Z89" s="56">
        <v>54.54</v>
      </c>
      <c r="AA89" s="56">
        <v>0</v>
      </c>
      <c r="AB89" s="56">
        <v>288.65999999999997</v>
      </c>
      <c r="AC89" s="56">
        <v>10021.959999999999</v>
      </c>
      <c r="AD89" s="56">
        <v>0</v>
      </c>
      <c r="AE89" s="56">
        <v>0</v>
      </c>
      <c r="AG89" s="21"/>
    </row>
    <row r="90" spans="2:33" ht="15.95" hidden="1" customHeight="1" outlineLevel="2" x14ac:dyDescent="0.2">
      <c r="B90" s="5" t="s">
        <v>105</v>
      </c>
      <c r="C90" s="5" t="s">
        <v>133</v>
      </c>
      <c r="D90" s="5" t="s">
        <v>132</v>
      </c>
      <c r="E90" s="57">
        <f t="shared" si="6"/>
        <v>118884.91</v>
      </c>
      <c r="F90" s="56">
        <v>0</v>
      </c>
      <c r="G90" s="56">
        <v>0</v>
      </c>
      <c r="H90" s="56">
        <v>0</v>
      </c>
      <c r="I90" s="56">
        <v>618.91</v>
      </c>
      <c r="J90" s="56">
        <v>1153.2599999999998</v>
      </c>
      <c r="K90" s="56">
        <v>6.33</v>
      </c>
      <c r="L90" s="56">
        <v>78527.509999999995</v>
      </c>
      <c r="M90" s="56">
        <v>0</v>
      </c>
      <c r="N90" s="56">
        <v>0</v>
      </c>
      <c r="O90" s="56">
        <v>892.94</v>
      </c>
      <c r="P90" s="56">
        <v>0</v>
      </c>
      <c r="Q90" s="56">
        <v>765.94</v>
      </c>
      <c r="R90" s="56">
        <v>1098.07</v>
      </c>
      <c r="S90" s="56">
        <v>0</v>
      </c>
      <c r="T90" s="56">
        <v>4204.5300000000007</v>
      </c>
      <c r="U90" s="56">
        <v>12433.67</v>
      </c>
      <c r="V90" s="56">
        <v>429.36</v>
      </c>
      <c r="W90" s="56">
        <v>5994.96</v>
      </c>
      <c r="X90" s="56">
        <v>2934.37</v>
      </c>
      <c r="Y90" s="56">
        <v>3861.91</v>
      </c>
      <c r="Z90" s="56">
        <v>0</v>
      </c>
      <c r="AA90" s="56">
        <v>5963.1500000000015</v>
      </c>
      <c r="AB90" s="56">
        <v>0</v>
      </c>
      <c r="AC90" s="56">
        <v>0</v>
      </c>
      <c r="AD90" s="56">
        <v>0</v>
      </c>
      <c r="AE90" s="56">
        <v>0</v>
      </c>
      <c r="AG90" s="21"/>
    </row>
    <row r="91" spans="2:33" ht="15.95" hidden="1" customHeight="1" outlineLevel="2" x14ac:dyDescent="0.2">
      <c r="B91" s="5" t="s">
        <v>105</v>
      </c>
      <c r="C91" s="5" t="s">
        <v>131</v>
      </c>
      <c r="D91" s="5" t="s">
        <v>130</v>
      </c>
      <c r="E91" s="57">
        <f t="shared" si="6"/>
        <v>2735.12</v>
      </c>
      <c r="F91" s="56">
        <v>0</v>
      </c>
      <c r="G91" s="56">
        <v>0</v>
      </c>
      <c r="H91" s="56">
        <v>0</v>
      </c>
      <c r="I91" s="56">
        <v>0</v>
      </c>
      <c r="J91" s="56">
        <v>0</v>
      </c>
      <c r="K91" s="56">
        <v>0</v>
      </c>
      <c r="L91" s="56">
        <v>0</v>
      </c>
      <c r="M91" s="56">
        <v>0</v>
      </c>
      <c r="N91" s="56">
        <v>0</v>
      </c>
      <c r="O91" s="56">
        <v>787.65000000000009</v>
      </c>
      <c r="P91" s="56">
        <v>0</v>
      </c>
      <c r="Q91" s="56">
        <v>651.99</v>
      </c>
      <c r="R91" s="56">
        <v>0</v>
      </c>
      <c r="S91" s="56">
        <v>0</v>
      </c>
      <c r="T91" s="56">
        <v>0</v>
      </c>
      <c r="U91" s="56">
        <v>0</v>
      </c>
      <c r="V91" s="56">
        <v>378.74</v>
      </c>
      <c r="W91" s="56">
        <v>0</v>
      </c>
      <c r="X91" s="56">
        <v>916.74</v>
      </c>
      <c r="Y91" s="56">
        <v>0</v>
      </c>
      <c r="Z91" s="56">
        <v>0</v>
      </c>
      <c r="AA91" s="56">
        <v>0</v>
      </c>
      <c r="AB91" s="56">
        <v>0</v>
      </c>
      <c r="AC91" s="56">
        <v>0</v>
      </c>
      <c r="AD91" s="56">
        <v>0</v>
      </c>
      <c r="AE91" s="56">
        <v>0</v>
      </c>
      <c r="AG91" s="21"/>
    </row>
    <row r="92" spans="2:33" ht="15.95" hidden="1" customHeight="1" outlineLevel="2" x14ac:dyDescent="0.2">
      <c r="B92" s="5" t="s">
        <v>105</v>
      </c>
      <c r="C92" s="5" t="s">
        <v>129</v>
      </c>
      <c r="D92" s="5" t="s">
        <v>128</v>
      </c>
      <c r="E92" s="57">
        <f t="shared" si="6"/>
        <v>54912.700000000012</v>
      </c>
      <c r="F92" s="56">
        <v>0</v>
      </c>
      <c r="G92" s="56">
        <v>0</v>
      </c>
      <c r="H92" s="56">
        <v>0</v>
      </c>
      <c r="I92" s="56">
        <v>0</v>
      </c>
      <c r="J92" s="56">
        <v>6811.2400000000007</v>
      </c>
      <c r="K92" s="56">
        <v>0</v>
      </c>
      <c r="L92" s="56">
        <v>0</v>
      </c>
      <c r="M92" s="56">
        <v>0</v>
      </c>
      <c r="N92" s="56">
        <v>0</v>
      </c>
      <c r="O92" s="56">
        <v>0</v>
      </c>
      <c r="P92" s="56">
        <v>0</v>
      </c>
      <c r="Q92" s="56">
        <v>0</v>
      </c>
      <c r="R92" s="56">
        <v>6482.2900000000009</v>
      </c>
      <c r="S92" s="56">
        <v>0</v>
      </c>
      <c r="T92" s="56">
        <v>6991.22</v>
      </c>
      <c r="U92" s="56">
        <v>31024.400000000001</v>
      </c>
      <c r="V92" s="56">
        <v>0</v>
      </c>
      <c r="W92" s="56">
        <v>0</v>
      </c>
      <c r="X92" s="56">
        <v>0</v>
      </c>
      <c r="Y92" s="56">
        <v>0</v>
      </c>
      <c r="Z92" s="56">
        <v>0</v>
      </c>
      <c r="AA92" s="56">
        <v>3603.55</v>
      </c>
      <c r="AB92" s="56">
        <v>0</v>
      </c>
      <c r="AC92" s="56">
        <v>0</v>
      </c>
      <c r="AD92" s="56">
        <v>0</v>
      </c>
      <c r="AE92" s="56">
        <v>0</v>
      </c>
      <c r="AG92" s="21"/>
    </row>
    <row r="93" spans="2:33" ht="15.95" hidden="1" customHeight="1" outlineLevel="2" x14ac:dyDescent="0.2">
      <c r="B93" s="5" t="s">
        <v>105</v>
      </c>
      <c r="C93" s="5" t="s">
        <v>127</v>
      </c>
      <c r="D93" s="5" t="s">
        <v>126</v>
      </c>
      <c r="E93" s="57">
        <f t="shared" si="6"/>
        <v>44173.24</v>
      </c>
      <c r="F93" s="56">
        <v>0</v>
      </c>
      <c r="G93" s="56">
        <v>0</v>
      </c>
      <c r="H93" s="56">
        <v>0</v>
      </c>
      <c r="I93" s="56">
        <v>44173.24</v>
      </c>
      <c r="J93" s="56">
        <v>0</v>
      </c>
      <c r="K93" s="56">
        <v>0</v>
      </c>
      <c r="L93" s="56">
        <v>0</v>
      </c>
      <c r="M93" s="56">
        <v>0</v>
      </c>
      <c r="N93" s="56">
        <v>0</v>
      </c>
      <c r="O93" s="56">
        <v>0</v>
      </c>
      <c r="P93" s="56">
        <v>0</v>
      </c>
      <c r="Q93" s="56">
        <v>0</v>
      </c>
      <c r="R93" s="56">
        <v>0</v>
      </c>
      <c r="S93" s="56">
        <v>0</v>
      </c>
      <c r="T93" s="56">
        <v>0</v>
      </c>
      <c r="U93" s="56">
        <v>0</v>
      </c>
      <c r="V93" s="56">
        <v>0</v>
      </c>
      <c r="W93" s="56">
        <v>0</v>
      </c>
      <c r="X93" s="56">
        <v>0</v>
      </c>
      <c r="Y93" s="56">
        <v>0</v>
      </c>
      <c r="Z93" s="56">
        <v>0</v>
      </c>
      <c r="AA93" s="56">
        <v>0</v>
      </c>
      <c r="AB93" s="56">
        <v>0</v>
      </c>
      <c r="AC93" s="56">
        <v>0</v>
      </c>
      <c r="AD93" s="56">
        <v>0</v>
      </c>
      <c r="AE93" s="56">
        <v>0</v>
      </c>
      <c r="AG93" s="21"/>
    </row>
    <row r="94" spans="2:33" ht="15.95" hidden="1" customHeight="1" outlineLevel="2" x14ac:dyDescent="0.2">
      <c r="B94" s="5" t="s">
        <v>105</v>
      </c>
      <c r="C94" s="5" t="s">
        <v>125</v>
      </c>
      <c r="D94" s="5" t="s">
        <v>124</v>
      </c>
      <c r="E94" s="57">
        <f t="shared" si="6"/>
        <v>796707.92999999993</v>
      </c>
      <c r="F94" s="56">
        <v>0</v>
      </c>
      <c r="G94" s="56">
        <v>0</v>
      </c>
      <c r="H94" s="56">
        <v>0</v>
      </c>
      <c r="I94" s="56">
        <v>0</v>
      </c>
      <c r="J94" s="56">
        <v>157626.46000000002</v>
      </c>
      <c r="K94" s="56">
        <v>0</v>
      </c>
      <c r="L94" s="56">
        <v>340657.57999999996</v>
      </c>
      <c r="M94" s="56">
        <v>0</v>
      </c>
      <c r="N94" s="56">
        <v>0</v>
      </c>
      <c r="O94" s="56">
        <v>0</v>
      </c>
      <c r="P94" s="56">
        <v>0</v>
      </c>
      <c r="Q94" s="56">
        <v>0</v>
      </c>
      <c r="R94" s="56">
        <v>120117.12</v>
      </c>
      <c r="S94" s="56">
        <v>0</v>
      </c>
      <c r="T94" s="56">
        <v>49578.13</v>
      </c>
      <c r="U94" s="56">
        <v>2128.35</v>
      </c>
      <c r="V94" s="56">
        <v>0</v>
      </c>
      <c r="W94" s="56">
        <v>12700.59</v>
      </c>
      <c r="X94" s="56">
        <v>0</v>
      </c>
      <c r="Y94" s="56">
        <v>34693.25</v>
      </c>
      <c r="Z94" s="56">
        <v>0</v>
      </c>
      <c r="AA94" s="56">
        <v>79206.450000000012</v>
      </c>
      <c r="AB94" s="56">
        <v>0</v>
      </c>
      <c r="AC94" s="56">
        <v>0</v>
      </c>
      <c r="AD94" s="56">
        <v>0</v>
      </c>
      <c r="AE94" s="56">
        <v>0</v>
      </c>
      <c r="AG94" s="21"/>
    </row>
    <row r="95" spans="2:33" ht="15.95" hidden="1" customHeight="1" outlineLevel="2" x14ac:dyDescent="0.2">
      <c r="B95" s="5" t="s">
        <v>105</v>
      </c>
      <c r="C95" s="5" t="s">
        <v>123</v>
      </c>
      <c r="D95" s="5" t="s">
        <v>122</v>
      </c>
      <c r="E95" s="57">
        <f t="shared" si="6"/>
        <v>1306730.26</v>
      </c>
      <c r="F95" s="56">
        <v>0</v>
      </c>
      <c r="G95" s="56">
        <v>0</v>
      </c>
      <c r="H95" s="56">
        <v>0</v>
      </c>
      <c r="I95" s="56">
        <v>0</v>
      </c>
      <c r="J95" s="56">
        <v>27417.72</v>
      </c>
      <c r="K95" s="56">
        <v>0</v>
      </c>
      <c r="L95" s="56">
        <v>324181.58999999997</v>
      </c>
      <c r="M95" s="56">
        <v>0</v>
      </c>
      <c r="N95" s="56">
        <v>0</v>
      </c>
      <c r="O95" s="56">
        <v>0</v>
      </c>
      <c r="P95" s="56">
        <v>0</v>
      </c>
      <c r="Q95" s="56">
        <v>0</v>
      </c>
      <c r="R95" s="56">
        <v>0</v>
      </c>
      <c r="S95" s="56">
        <v>0</v>
      </c>
      <c r="T95" s="56">
        <v>123087.83</v>
      </c>
      <c r="U95" s="56">
        <v>832043.12</v>
      </c>
      <c r="V95" s="56">
        <v>0</v>
      </c>
      <c r="W95" s="56">
        <v>0</v>
      </c>
      <c r="X95" s="56">
        <v>0</v>
      </c>
      <c r="Y95" s="56">
        <v>0</v>
      </c>
      <c r="Z95" s="56">
        <v>0</v>
      </c>
      <c r="AA95" s="56">
        <v>0</v>
      </c>
      <c r="AB95" s="56">
        <v>0</v>
      </c>
      <c r="AC95" s="56">
        <v>0</v>
      </c>
      <c r="AD95" s="56">
        <v>0</v>
      </c>
      <c r="AE95" s="56">
        <v>0</v>
      </c>
      <c r="AG95" s="21"/>
    </row>
    <row r="96" spans="2:33" ht="15.95" hidden="1" customHeight="1" outlineLevel="2" x14ac:dyDescent="0.2">
      <c r="B96" s="5" t="s">
        <v>105</v>
      </c>
      <c r="C96" s="5" t="s">
        <v>121</v>
      </c>
      <c r="D96" s="5" t="s">
        <v>120</v>
      </c>
      <c r="E96" s="57">
        <f t="shared" si="6"/>
        <v>3844221.7100000004</v>
      </c>
      <c r="F96" s="56">
        <v>0</v>
      </c>
      <c r="G96" s="56">
        <v>0</v>
      </c>
      <c r="H96" s="56">
        <v>0</v>
      </c>
      <c r="I96" s="56">
        <v>0</v>
      </c>
      <c r="J96" s="56">
        <v>325143.77999999997</v>
      </c>
      <c r="K96" s="56">
        <v>0</v>
      </c>
      <c r="L96" s="56">
        <v>1205252.43</v>
      </c>
      <c r="M96" s="56">
        <v>0</v>
      </c>
      <c r="N96" s="56">
        <v>0</v>
      </c>
      <c r="O96" s="56">
        <v>0</v>
      </c>
      <c r="P96" s="56">
        <v>0</v>
      </c>
      <c r="Q96" s="56">
        <v>0</v>
      </c>
      <c r="R96" s="56">
        <v>208104.18</v>
      </c>
      <c r="S96" s="56">
        <v>0</v>
      </c>
      <c r="T96" s="56">
        <v>319393.49</v>
      </c>
      <c r="U96" s="56">
        <v>1581824.53</v>
      </c>
      <c r="V96" s="56">
        <v>0</v>
      </c>
      <c r="W96" s="56">
        <v>7130.1</v>
      </c>
      <c r="X96" s="56">
        <v>0</v>
      </c>
      <c r="Y96" s="56">
        <v>60119.72</v>
      </c>
      <c r="Z96" s="56">
        <v>0</v>
      </c>
      <c r="AA96" s="56">
        <v>137253.48000000001</v>
      </c>
      <c r="AB96" s="56">
        <v>0</v>
      </c>
      <c r="AC96" s="56">
        <v>0</v>
      </c>
      <c r="AD96" s="56">
        <v>0</v>
      </c>
      <c r="AE96" s="56">
        <v>0</v>
      </c>
      <c r="AG96" s="21"/>
    </row>
    <row r="97" spans="1:33" ht="15.95" hidden="1" customHeight="1" outlineLevel="2" x14ac:dyDescent="0.2">
      <c r="B97" s="5" t="s">
        <v>105</v>
      </c>
      <c r="C97" s="5" t="s">
        <v>294</v>
      </c>
      <c r="D97" s="5" t="s">
        <v>293</v>
      </c>
      <c r="E97" s="57">
        <f t="shared" si="6"/>
        <v>7846931.4700000007</v>
      </c>
      <c r="F97" s="56">
        <v>0</v>
      </c>
      <c r="G97" s="56">
        <v>0</v>
      </c>
      <c r="H97" s="56">
        <v>0</v>
      </c>
      <c r="I97" s="56">
        <v>0</v>
      </c>
      <c r="J97" s="56">
        <v>0</v>
      </c>
      <c r="K97" s="56">
        <v>610071.30000000005</v>
      </c>
      <c r="L97" s="56">
        <v>2223293.1799999997</v>
      </c>
      <c r="M97" s="56">
        <v>813688.94</v>
      </c>
      <c r="N97" s="56">
        <v>0</v>
      </c>
      <c r="O97" s="56">
        <v>454809.46000000008</v>
      </c>
      <c r="P97" s="56">
        <v>1961492.090000001</v>
      </c>
      <c r="Q97" s="56">
        <v>61162.13</v>
      </c>
      <c r="R97" s="56">
        <v>0</v>
      </c>
      <c r="S97" s="56">
        <v>0</v>
      </c>
      <c r="T97" s="56">
        <v>0</v>
      </c>
      <c r="U97" s="56">
        <v>0</v>
      </c>
      <c r="V97" s="56">
        <v>47887.1</v>
      </c>
      <c r="W97" s="56">
        <v>1055969.6299999999</v>
      </c>
      <c r="X97" s="56">
        <v>415060.24</v>
      </c>
      <c r="Y97" s="56">
        <v>0</v>
      </c>
      <c r="Z97" s="56">
        <v>0</v>
      </c>
      <c r="AA97" s="56">
        <v>0</v>
      </c>
      <c r="AB97" s="56">
        <v>0</v>
      </c>
      <c r="AC97" s="56">
        <v>0</v>
      </c>
      <c r="AD97" s="56">
        <v>203497.4</v>
      </c>
      <c r="AE97" s="56">
        <v>0</v>
      </c>
      <c r="AG97" s="21"/>
    </row>
    <row r="98" spans="1:33" ht="15.95" hidden="1" customHeight="1" outlineLevel="2" x14ac:dyDescent="0.2">
      <c r="B98" s="5" t="s">
        <v>105</v>
      </c>
      <c r="C98" s="5" t="s">
        <v>119</v>
      </c>
      <c r="D98" s="5" t="s">
        <v>118</v>
      </c>
      <c r="E98" s="57">
        <f t="shared" si="6"/>
        <v>985009.60054722417</v>
      </c>
      <c r="F98" s="56">
        <v>0</v>
      </c>
      <c r="G98" s="56">
        <v>0</v>
      </c>
      <c r="H98" s="56">
        <v>0</v>
      </c>
      <c r="I98" s="56">
        <v>0</v>
      </c>
      <c r="J98" s="56">
        <v>0</v>
      </c>
      <c r="K98" s="56">
        <v>104652.8</v>
      </c>
      <c r="L98" s="56">
        <v>262315.68000000005</v>
      </c>
      <c r="M98" s="56">
        <v>109757.54000000001</v>
      </c>
      <c r="N98" s="56">
        <v>0</v>
      </c>
      <c r="O98" s="56">
        <v>12464.83</v>
      </c>
      <c r="P98" s="56">
        <v>326800.67054722412</v>
      </c>
      <c r="Q98" s="56">
        <v>10977.16</v>
      </c>
      <c r="R98" s="56">
        <v>0</v>
      </c>
      <c r="S98" s="56">
        <v>0</v>
      </c>
      <c r="T98" s="56">
        <v>0</v>
      </c>
      <c r="U98" s="56">
        <v>0</v>
      </c>
      <c r="V98" s="56">
        <v>7841.08</v>
      </c>
      <c r="W98" s="56">
        <v>66894.200000000012</v>
      </c>
      <c r="X98" s="56">
        <v>76379.89</v>
      </c>
      <c r="Y98" s="56">
        <v>0</v>
      </c>
      <c r="Z98" s="56">
        <v>0</v>
      </c>
      <c r="AA98" s="56">
        <v>0</v>
      </c>
      <c r="AB98" s="56">
        <v>0</v>
      </c>
      <c r="AC98" s="56">
        <v>0</v>
      </c>
      <c r="AD98" s="56">
        <v>6925.75</v>
      </c>
      <c r="AE98" s="56">
        <v>0</v>
      </c>
      <c r="AG98" s="21"/>
    </row>
    <row r="99" spans="1:33" ht="15.95" hidden="1" customHeight="1" outlineLevel="2" x14ac:dyDescent="0.2">
      <c r="B99" s="5" t="s">
        <v>105</v>
      </c>
      <c r="C99" s="5" t="s">
        <v>117</v>
      </c>
      <c r="D99" s="5" t="s">
        <v>116</v>
      </c>
      <c r="E99" s="57">
        <f t="shared" si="6"/>
        <v>114656.82999999999</v>
      </c>
      <c r="F99" s="56">
        <v>0</v>
      </c>
      <c r="G99" s="56">
        <v>0</v>
      </c>
      <c r="H99" s="56">
        <v>0</v>
      </c>
      <c r="I99" s="56">
        <v>0</v>
      </c>
      <c r="J99" s="56">
        <v>0</v>
      </c>
      <c r="K99" s="56">
        <v>0</v>
      </c>
      <c r="L99" s="56">
        <v>0</v>
      </c>
      <c r="M99" s="56">
        <v>0</v>
      </c>
      <c r="N99" s="56">
        <v>0</v>
      </c>
      <c r="O99" s="56">
        <v>0</v>
      </c>
      <c r="P99" s="56">
        <v>0</v>
      </c>
      <c r="Q99" s="56">
        <v>0</v>
      </c>
      <c r="R99" s="56">
        <v>0</v>
      </c>
      <c r="S99" s="56">
        <v>0</v>
      </c>
      <c r="T99" s="56">
        <v>0</v>
      </c>
      <c r="U99" s="56">
        <v>0</v>
      </c>
      <c r="V99" s="56">
        <v>0</v>
      </c>
      <c r="W99" s="56">
        <v>0</v>
      </c>
      <c r="X99" s="56">
        <v>0</v>
      </c>
      <c r="Y99" s="56">
        <v>0</v>
      </c>
      <c r="Z99" s="56">
        <v>0</v>
      </c>
      <c r="AA99" s="56">
        <v>0</v>
      </c>
      <c r="AB99" s="56">
        <v>0</v>
      </c>
      <c r="AC99" s="56">
        <v>0</v>
      </c>
      <c r="AD99" s="56">
        <v>0</v>
      </c>
      <c r="AE99" s="56">
        <v>114656.82999999999</v>
      </c>
      <c r="AG99" s="21"/>
    </row>
    <row r="100" spans="1:33" ht="15.95" hidden="1" customHeight="1" outlineLevel="2" x14ac:dyDescent="0.2">
      <c r="B100" s="5" t="s">
        <v>105</v>
      </c>
      <c r="C100" s="5" t="s">
        <v>115</v>
      </c>
      <c r="D100" s="5" t="s">
        <v>114</v>
      </c>
      <c r="E100" s="57">
        <f t="shared" si="6"/>
        <v>57298.8</v>
      </c>
      <c r="F100" s="56">
        <v>0</v>
      </c>
      <c r="G100" s="56">
        <v>0</v>
      </c>
      <c r="H100" s="56">
        <v>0</v>
      </c>
      <c r="I100" s="56">
        <v>0</v>
      </c>
      <c r="J100" s="56">
        <v>0</v>
      </c>
      <c r="K100" s="56">
        <v>0</v>
      </c>
      <c r="L100" s="56">
        <v>0</v>
      </c>
      <c r="M100" s="56">
        <v>0</v>
      </c>
      <c r="N100" s="56">
        <v>0</v>
      </c>
      <c r="O100" s="56">
        <v>0</v>
      </c>
      <c r="P100" s="56">
        <v>0</v>
      </c>
      <c r="Q100" s="56">
        <v>0</v>
      </c>
      <c r="R100" s="56">
        <v>57298.8</v>
      </c>
      <c r="S100" s="56">
        <v>0</v>
      </c>
      <c r="T100" s="56">
        <v>0</v>
      </c>
      <c r="U100" s="56">
        <v>0</v>
      </c>
      <c r="V100" s="56">
        <v>0</v>
      </c>
      <c r="W100" s="56">
        <v>0</v>
      </c>
      <c r="X100" s="56">
        <v>0</v>
      </c>
      <c r="Y100" s="56">
        <v>0</v>
      </c>
      <c r="Z100" s="56">
        <v>0</v>
      </c>
      <c r="AA100" s="56">
        <v>0</v>
      </c>
      <c r="AB100" s="56">
        <v>0</v>
      </c>
      <c r="AC100" s="56">
        <v>0</v>
      </c>
      <c r="AD100" s="56">
        <v>0</v>
      </c>
      <c r="AE100" s="56">
        <v>0</v>
      </c>
      <c r="AG100" s="21"/>
    </row>
    <row r="101" spans="1:33" ht="15.95" hidden="1" customHeight="1" outlineLevel="2" x14ac:dyDescent="0.2">
      <c r="B101" s="5" t="s">
        <v>105</v>
      </c>
      <c r="C101" s="5" t="s">
        <v>113</v>
      </c>
      <c r="D101" s="5" t="s">
        <v>112</v>
      </c>
      <c r="E101" s="57">
        <f t="shared" si="6"/>
        <v>142695.37</v>
      </c>
      <c r="F101" s="56">
        <v>0</v>
      </c>
      <c r="G101" s="56">
        <v>0</v>
      </c>
      <c r="H101" s="56">
        <v>0</v>
      </c>
      <c r="I101" s="56">
        <v>0</v>
      </c>
      <c r="J101" s="56">
        <v>0</v>
      </c>
      <c r="K101" s="56">
        <v>0.2</v>
      </c>
      <c r="L101" s="56">
        <v>30247.510000000002</v>
      </c>
      <c r="M101" s="56">
        <v>0</v>
      </c>
      <c r="N101" s="56">
        <v>0</v>
      </c>
      <c r="O101" s="56">
        <v>0</v>
      </c>
      <c r="P101" s="56">
        <v>0</v>
      </c>
      <c r="Q101" s="56">
        <v>0</v>
      </c>
      <c r="R101" s="56">
        <v>0</v>
      </c>
      <c r="S101" s="56">
        <v>0</v>
      </c>
      <c r="T101" s="56">
        <v>0</v>
      </c>
      <c r="U101" s="56">
        <v>0</v>
      </c>
      <c r="V101" s="56">
        <v>0</v>
      </c>
      <c r="W101" s="56">
        <v>112447.66</v>
      </c>
      <c r="X101" s="56">
        <v>0</v>
      </c>
      <c r="Y101" s="56">
        <v>0</v>
      </c>
      <c r="Z101" s="56">
        <v>0</v>
      </c>
      <c r="AA101" s="56">
        <v>0</v>
      </c>
      <c r="AB101" s="56">
        <v>0</v>
      </c>
      <c r="AC101" s="56">
        <v>0</v>
      </c>
      <c r="AD101" s="56">
        <v>0</v>
      </c>
      <c r="AE101" s="56">
        <v>0</v>
      </c>
      <c r="AG101" s="21"/>
    </row>
    <row r="102" spans="1:33" ht="15.95" hidden="1" customHeight="1" outlineLevel="2" x14ac:dyDescent="0.2">
      <c r="B102" s="5" t="s">
        <v>105</v>
      </c>
      <c r="C102" s="5" t="s">
        <v>292</v>
      </c>
      <c r="D102" s="5" t="s">
        <v>291</v>
      </c>
      <c r="E102" s="57">
        <f t="shared" si="6"/>
        <v>2740.73</v>
      </c>
      <c r="F102" s="56">
        <v>0</v>
      </c>
      <c r="G102" s="56">
        <v>0</v>
      </c>
      <c r="H102" s="56">
        <v>0</v>
      </c>
      <c r="I102" s="56">
        <v>0</v>
      </c>
      <c r="J102" s="56">
        <v>0</v>
      </c>
      <c r="K102" s="56">
        <v>0</v>
      </c>
      <c r="L102" s="56">
        <v>0</v>
      </c>
      <c r="M102" s="56">
        <v>0</v>
      </c>
      <c r="N102" s="56">
        <v>0</v>
      </c>
      <c r="O102" s="56">
        <v>0</v>
      </c>
      <c r="P102" s="56">
        <v>0</v>
      </c>
      <c r="Q102" s="56">
        <v>0</v>
      </c>
      <c r="R102" s="56">
        <v>0</v>
      </c>
      <c r="S102" s="56">
        <v>0</v>
      </c>
      <c r="T102" s="56">
        <v>0</v>
      </c>
      <c r="U102" s="56">
        <v>0</v>
      </c>
      <c r="V102" s="56">
        <v>0</v>
      </c>
      <c r="W102" s="56">
        <v>0</v>
      </c>
      <c r="X102" s="56">
        <v>0</v>
      </c>
      <c r="Y102" s="56">
        <v>2740.73</v>
      </c>
      <c r="Z102" s="56">
        <v>0</v>
      </c>
      <c r="AA102" s="56">
        <v>0</v>
      </c>
      <c r="AB102" s="56">
        <v>0</v>
      </c>
      <c r="AC102" s="56">
        <v>0</v>
      </c>
      <c r="AD102" s="56">
        <v>0</v>
      </c>
      <c r="AE102" s="56">
        <v>0</v>
      </c>
      <c r="AG102" s="21"/>
    </row>
    <row r="103" spans="1:33" ht="15.95" hidden="1" customHeight="1" outlineLevel="2" x14ac:dyDescent="0.2">
      <c r="B103" s="5" t="s">
        <v>105</v>
      </c>
      <c r="C103" s="5" t="s">
        <v>107</v>
      </c>
      <c r="D103" s="5" t="s">
        <v>106</v>
      </c>
      <c r="E103" s="57">
        <f t="shared" si="6"/>
        <v>920.70999999999992</v>
      </c>
      <c r="F103" s="56">
        <v>0</v>
      </c>
      <c r="G103" s="56">
        <v>0</v>
      </c>
      <c r="H103" s="56">
        <v>0</v>
      </c>
      <c r="I103" s="56">
        <v>0</v>
      </c>
      <c r="J103" s="56">
        <v>0</v>
      </c>
      <c r="K103" s="56">
        <v>0</v>
      </c>
      <c r="L103" s="56">
        <v>0</v>
      </c>
      <c r="M103" s="56">
        <v>0</v>
      </c>
      <c r="N103" s="56">
        <v>0</v>
      </c>
      <c r="O103" s="56">
        <v>0</v>
      </c>
      <c r="P103" s="56">
        <v>0</v>
      </c>
      <c r="Q103" s="56">
        <v>0</v>
      </c>
      <c r="R103" s="56">
        <v>0</v>
      </c>
      <c r="S103" s="56">
        <v>0</v>
      </c>
      <c r="T103" s="56">
        <v>0</v>
      </c>
      <c r="U103" s="56">
        <v>0</v>
      </c>
      <c r="V103" s="56">
        <v>0</v>
      </c>
      <c r="W103" s="56">
        <v>0</v>
      </c>
      <c r="X103" s="56">
        <v>0</v>
      </c>
      <c r="Y103" s="56">
        <v>920.70999999999992</v>
      </c>
      <c r="Z103" s="56">
        <v>0</v>
      </c>
      <c r="AA103" s="56">
        <v>0</v>
      </c>
      <c r="AB103" s="56">
        <v>0</v>
      </c>
      <c r="AC103" s="56">
        <v>0</v>
      </c>
      <c r="AD103" s="56">
        <v>0</v>
      </c>
      <c r="AE103" s="56">
        <v>0</v>
      </c>
      <c r="AG103" s="21"/>
    </row>
    <row r="104" spans="1:33" ht="15.95" hidden="1" customHeight="1" outlineLevel="2" x14ac:dyDescent="0.2">
      <c r="B104" s="5" t="s">
        <v>105</v>
      </c>
      <c r="C104" s="5" t="s">
        <v>290</v>
      </c>
      <c r="D104" s="5" t="s">
        <v>289</v>
      </c>
      <c r="E104" s="57">
        <f t="shared" si="6"/>
        <v>29179.510000000002</v>
      </c>
      <c r="F104" s="56">
        <v>0</v>
      </c>
      <c r="G104" s="56">
        <v>0</v>
      </c>
      <c r="H104" s="56">
        <v>0</v>
      </c>
      <c r="I104" s="56">
        <v>0</v>
      </c>
      <c r="J104" s="56">
        <v>2160.8100000000004</v>
      </c>
      <c r="K104" s="56">
        <v>0</v>
      </c>
      <c r="L104" s="56">
        <v>9516.2800000000007</v>
      </c>
      <c r="M104" s="56">
        <v>0</v>
      </c>
      <c r="N104" s="56">
        <v>0</v>
      </c>
      <c r="O104" s="56">
        <v>0</v>
      </c>
      <c r="P104" s="56">
        <v>0</v>
      </c>
      <c r="Q104" s="56">
        <v>0</v>
      </c>
      <c r="R104" s="56">
        <v>2692.5699999999997</v>
      </c>
      <c r="S104" s="56">
        <v>0</v>
      </c>
      <c r="T104" s="56">
        <v>1998.54</v>
      </c>
      <c r="U104" s="56">
        <v>63.67</v>
      </c>
      <c r="V104" s="56">
        <v>0</v>
      </c>
      <c r="W104" s="56">
        <v>2491.9899999999998</v>
      </c>
      <c r="X104" s="56">
        <v>0</v>
      </c>
      <c r="Y104" s="56">
        <v>7441.31</v>
      </c>
      <c r="Z104" s="56">
        <v>0</v>
      </c>
      <c r="AA104" s="56">
        <v>2814.34</v>
      </c>
      <c r="AB104" s="56">
        <v>0</v>
      </c>
      <c r="AC104" s="56">
        <v>0</v>
      </c>
      <c r="AD104" s="56">
        <v>0</v>
      </c>
      <c r="AE104" s="56">
        <v>0</v>
      </c>
      <c r="AG104" s="21"/>
    </row>
    <row r="105" spans="1:33" ht="15.95" hidden="1" customHeight="1" outlineLevel="2" x14ac:dyDescent="0.2">
      <c r="B105" s="5" t="s">
        <v>105</v>
      </c>
      <c r="C105" s="5" t="s">
        <v>288</v>
      </c>
      <c r="D105" s="5" t="s">
        <v>287</v>
      </c>
      <c r="E105" s="57">
        <f t="shared" si="6"/>
        <v>29567.82</v>
      </c>
      <c r="F105" s="56">
        <v>0</v>
      </c>
      <c r="G105" s="56">
        <v>0</v>
      </c>
      <c r="H105" s="56">
        <v>0</v>
      </c>
      <c r="I105" s="56">
        <v>0</v>
      </c>
      <c r="J105" s="56">
        <v>251.04000000000002</v>
      </c>
      <c r="K105" s="56">
        <v>0</v>
      </c>
      <c r="L105" s="56">
        <v>6302.29</v>
      </c>
      <c r="M105" s="56">
        <v>0</v>
      </c>
      <c r="N105" s="56">
        <v>0</v>
      </c>
      <c r="O105" s="56">
        <v>0</v>
      </c>
      <c r="P105" s="56">
        <v>0</v>
      </c>
      <c r="Q105" s="56">
        <v>0</v>
      </c>
      <c r="R105" s="56">
        <v>0</v>
      </c>
      <c r="S105" s="56">
        <v>0</v>
      </c>
      <c r="T105" s="56">
        <v>675.15000000000009</v>
      </c>
      <c r="U105" s="56">
        <v>22339.34</v>
      </c>
      <c r="V105" s="56">
        <v>0</v>
      </c>
      <c r="W105" s="56">
        <v>0</v>
      </c>
      <c r="X105" s="56">
        <v>0</v>
      </c>
      <c r="Y105" s="56">
        <v>0</v>
      </c>
      <c r="Z105" s="56">
        <v>0</v>
      </c>
      <c r="AA105" s="56">
        <v>0</v>
      </c>
      <c r="AB105" s="56">
        <v>0</v>
      </c>
      <c r="AC105" s="56">
        <v>0</v>
      </c>
      <c r="AD105" s="56">
        <v>0</v>
      </c>
      <c r="AE105" s="56">
        <v>0</v>
      </c>
      <c r="AG105" s="21"/>
    </row>
    <row r="106" spans="1:33" ht="15.95" hidden="1" customHeight="1" outlineLevel="2" x14ac:dyDescent="0.2">
      <c r="B106" s="5" t="s">
        <v>105</v>
      </c>
      <c r="C106" s="5" t="s">
        <v>104</v>
      </c>
      <c r="D106" s="5" t="s">
        <v>103</v>
      </c>
      <c r="E106" s="57">
        <f t="shared" si="6"/>
        <v>206842.97</v>
      </c>
      <c r="F106" s="56">
        <v>2381.6200000000003</v>
      </c>
      <c r="G106" s="56">
        <v>2694.69</v>
      </c>
      <c r="H106" s="56">
        <v>1234.1999999999998</v>
      </c>
      <c r="I106" s="56">
        <v>0</v>
      </c>
      <c r="J106" s="56">
        <v>0</v>
      </c>
      <c r="K106" s="56">
        <v>0</v>
      </c>
      <c r="L106" s="56">
        <v>0</v>
      </c>
      <c r="M106" s="56">
        <v>0</v>
      </c>
      <c r="N106" s="56">
        <v>73231.740000000005</v>
      </c>
      <c r="O106" s="56">
        <v>0</v>
      </c>
      <c r="P106" s="56">
        <v>0</v>
      </c>
      <c r="Q106" s="56">
        <v>0</v>
      </c>
      <c r="R106" s="56">
        <v>0</v>
      </c>
      <c r="S106" s="56">
        <v>0</v>
      </c>
      <c r="T106" s="56">
        <v>0</v>
      </c>
      <c r="U106" s="56">
        <v>0</v>
      </c>
      <c r="V106" s="56">
        <v>0</v>
      </c>
      <c r="W106" s="56">
        <v>0</v>
      </c>
      <c r="X106" s="56">
        <v>0</v>
      </c>
      <c r="Y106" s="56">
        <v>0</v>
      </c>
      <c r="Z106" s="56">
        <v>0</v>
      </c>
      <c r="AA106" s="56">
        <v>0</v>
      </c>
      <c r="AB106" s="56">
        <v>21654.48</v>
      </c>
      <c r="AC106" s="56">
        <v>99324.900000000009</v>
      </c>
      <c r="AD106" s="56">
        <v>0</v>
      </c>
      <c r="AE106" s="56">
        <v>6321.34</v>
      </c>
      <c r="AG106" s="21"/>
    </row>
    <row r="107" spans="1:33" ht="15.95" customHeight="1" outlineLevel="1" collapsed="1" x14ac:dyDescent="0.2">
      <c r="A107" s="6">
        <v>17</v>
      </c>
      <c r="B107" s="29" t="s">
        <v>102</v>
      </c>
      <c r="D107" s="55" t="s">
        <v>327</v>
      </c>
      <c r="E107" s="11">
        <f t="shared" ref="E107:AE107" si="7">SUBTOTAL(9,E46:E106)</f>
        <v>41405998.309404157</v>
      </c>
      <c r="F107" s="11">
        <f t="shared" si="7"/>
        <v>156791.45000000001</v>
      </c>
      <c r="G107" s="11">
        <f t="shared" si="7"/>
        <v>75345.8</v>
      </c>
      <c r="H107" s="11">
        <f t="shared" si="7"/>
        <v>83018.95</v>
      </c>
      <c r="I107" s="11">
        <f t="shared" si="7"/>
        <v>276337.45</v>
      </c>
      <c r="J107" s="11">
        <f t="shared" si="7"/>
        <v>1051731.05</v>
      </c>
      <c r="K107" s="11">
        <f t="shared" si="7"/>
        <v>798528.2300000001</v>
      </c>
      <c r="L107" s="11">
        <f t="shared" si="7"/>
        <v>12862144.929999998</v>
      </c>
      <c r="M107" s="11">
        <f t="shared" si="7"/>
        <v>1596508.21</v>
      </c>
      <c r="N107" s="11">
        <f t="shared" si="7"/>
        <v>2845811.7800000007</v>
      </c>
      <c r="O107" s="11">
        <f t="shared" si="7"/>
        <v>538740.49</v>
      </c>
      <c r="P107" s="11">
        <f t="shared" si="7"/>
        <v>4187578.5494041764</v>
      </c>
      <c r="Q107" s="11">
        <f t="shared" si="7"/>
        <v>200139.23</v>
      </c>
      <c r="R107" s="11">
        <f t="shared" si="7"/>
        <v>564832.97</v>
      </c>
      <c r="S107" s="11">
        <f t="shared" si="7"/>
        <v>7704.58</v>
      </c>
      <c r="T107" s="11">
        <f t="shared" si="7"/>
        <v>672439.84</v>
      </c>
      <c r="U107" s="11">
        <f t="shared" si="7"/>
        <v>10754127.379999999</v>
      </c>
      <c r="V107" s="11">
        <f t="shared" si="7"/>
        <v>64387.17</v>
      </c>
      <c r="W107" s="11">
        <f t="shared" si="7"/>
        <v>1713434.0099999998</v>
      </c>
      <c r="X107" s="11">
        <f t="shared" si="7"/>
        <v>652974.29</v>
      </c>
      <c r="Y107" s="11">
        <f t="shared" si="7"/>
        <v>629185.60999999987</v>
      </c>
      <c r="Z107" s="11">
        <f t="shared" si="7"/>
        <v>46952.47</v>
      </c>
      <c r="AA107" s="11">
        <f t="shared" si="7"/>
        <v>325209.50000000006</v>
      </c>
      <c r="AB107" s="11">
        <f t="shared" si="7"/>
        <v>64559.760000000009</v>
      </c>
      <c r="AC107" s="11">
        <f t="shared" si="7"/>
        <v>797047.07000000018</v>
      </c>
      <c r="AD107" s="11">
        <f t="shared" si="7"/>
        <v>247380.57</v>
      </c>
      <c r="AE107" s="11">
        <f t="shared" si="7"/>
        <v>193086.96999999997</v>
      </c>
      <c r="AG107" s="21"/>
    </row>
    <row r="108" spans="1:33" ht="15.95" hidden="1" customHeight="1" outlineLevel="2" x14ac:dyDescent="0.2">
      <c r="B108" s="5" t="s">
        <v>326</v>
      </c>
      <c r="C108" s="5" t="s">
        <v>87</v>
      </c>
      <c r="D108" s="5" t="s">
        <v>86</v>
      </c>
      <c r="E108" s="57">
        <f t="shared" ref="E108:E133" si="8">SUM(F108:AE108)</f>
        <v>19783.21</v>
      </c>
      <c r="F108" s="56">
        <v>6169.73</v>
      </c>
      <c r="G108" s="56">
        <v>0</v>
      </c>
      <c r="H108" s="56">
        <v>0</v>
      </c>
      <c r="I108" s="56">
        <v>0</v>
      </c>
      <c r="J108" s="56">
        <v>0</v>
      </c>
      <c r="K108" s="56">
        <v>0</v>
      </c>
      <c r="L108" s="56">
        <v>0</v>
      </c>
      <c r="M108" s="56">
        <v>0</v>
      </c>
      <c r="N108" s="56">
        <v>0</v>
      </c>
      <c r="O108" s="56">
        <v>0</v>
      </c>
      <c r="P108" s="56">
        <v>0</v>
      </c>
      <c r="Q108" s="56">
        <v>0</v>
      </c>
      <c r="R108" s="56">
        <v>0</v>
      </c>
      <c r="S108" s="56">
        <v>0</v>
      </c>
      <c r="T108" s="56">
        <v>0</v>
      </c>
      <c r="U108" s="56">
        <v>0</v>
      </c>
      <c r="V108" s="56">
        <v>0</v>
      </c>
      <c r="W108" s="56">
        <v>0</v>
      </c>
      <c r="X108" s="56">
        <v>0</v>
      </c>
      <c r="Y108" s="56">
        <v>0</v>
      </c>
      <c r="Z108" s="56">
        <v>0</v>
      </c>
      <c r="AA108" s="56">
        <v>0</v>
      </c>
      <c r="AB108" s="56">
        <v>0</v>
      </c>
      <c r="AC108" s="56">
        <v>13613.48</v>
      </c>
      <c r="AD108" s="56">
        <v>0</v>
      </c>
      <c r="AE108" s="56">
        <v>0</v>
      </c>
      <c r="AG108" s="21"/>
    </row>
    <row r="109" spans="1:33" ht="15.95" hidden="1" customHeight="1" outlineLevel="2" x14ac:dyDescent="0.2">
      <c r="B109" s="5" t="s">
        <v>326</v>
      </c>
      <c r="C109" s="5" t="s">
        <v>85</v>
      </c>
      <c r="D109" s="5" t="s">
        <v>84</v>
      </c>
      <c r="E109" s="57">
        <f t="shared" si="8"/>
        <v>0</v>
      </c>
      <c r="F109" s="56">
        <v>0</v>
      </c>
      <c r="G109" s="56">
        <v>0</v>
      </c>
      <c r="H109" s="56">
        <v>0</v>
      </c>
      <c r="I109" s="56">
        <v>0</v>
      </c>
      <c r="J109" s="56">
        <v>0</v>
      </c>
      <c r="K109" s="56">
        <v>0</v>
      </c>
      <c r="L109" s="56">
        <v>0</v>
      </c>
      <c r="M109" s="56">
        <v>0</v>
      </c>
      <c r="N109" s="56">
        <v>0</v>
      </c>
      <c r="O109" s="56">
        <v>0</v>
      </c>
      <c r="P109" s="56">
        <v>0</v>
      </c>
      <c r="Q109" s="56">
        <v>0</v>
      </c>
      <c r="R109" s="56">
        <v>0</v>
      </c>
      <c r="S109" s="56">
        <v>0</v>
      </c>
      <c r="T109" s="56">
        <v>0</v>
      </c>
      <c r="U109" s="56">
        <v>0</v>
      </c>
      <c r="V109" s="56">
        <v>0</v>
      </c>
      <c r="W109" s="56">
        <v>0</v>
      </c>
      <c r="X109" s="56">
        <v>0</v>
      </c>
      <c r="Y109" s="56">
        <v>0</v>
      </c>
      <c r="Z109" s="56">
        <v>0</v>
      </c>
      <c r="AA109" s="56">
        <v>0</v>
      </c>
      <c r="AB109" s="56">
        <v>0</v>
      </c>
      <c r="AC109" s="56">
        <v>0</v>
      </c>
      <c r="AD109" s="56">
        <v>0</v>
      </c>
      <c r="AE109" s="56">
        <v>0</v>
      </c>
      <c r="AG109" s="21"/>
    </row>
    <row r="110" spans="1:33" ht="15.95" hidden="1" customHeight="1" outlineLevel="2" x14ac:dyDescent="0.2">
      <c r="B110" s="5" t="s">
        <v>326</v>
      </c>
      <c r="C110" s="5" t="s">
        <v>83</v>
      </c>
      <c r="D110" s="5" t="s">
        <v>82</v>
      </c>
      <c r="E110" s="57">
        <f t="shared" si="8"/>
        <v>0</v>
      </c>
      <c r="F110" s="56">
        <v>0</v>
      </c>
      <c r="G110" s="56">
        <v>0</v>
      </c>
      <c r="H110" s="56">
        <v>0</v>
      </c>
      <c r="I110" s="56">
        <v>0</v>
      </c>
      <c r="J110" s="56">
        <v>0</v>
      </c>
      <c r="K110" s="56">
        <v>0</v>
      </c>
      <c r="L110" s="56">
        <v>0</v>
      </c>
      <c r="M110" s="56">
        <v>0</v>
      </c>
      <c r="N110" s="56">
        <v>0</v>
      </c>
      <c r="O110" s="56">
        <v>0</v>
      </c>
      <c r="P110" s="56">
        <v>0</v>
      </c>
      <c r="Q110" s="56">
        <v>0</v>
      </c>
      <c r="R110" s="56">
        <v>0</v>
      </c>
      <c r="S110" s="56">
        <v>0</v>
      </c>
      <c r="T110" s="56">
        <v>0</v>
      </c>
      <c r="U110" s="56">
        <v>0</v>
      </c>
      <c r="V110" s="56">
        <v>0</v>
      </c>
      <c r="W110" s="56">
        <v>0</v>
      </c>
      <c r="X110" s="56">
        <v>0</v>
      </c>
      <c r="Y110" s="56">
        <v>0</v>
      </c>
      <c r="Z110" s="56">
        <v>0</v>
      </c>
      <c r="AA110" s="56">
        <v>0</v>
      </c>
      <c r="AB110" s="56">
        <v>0</v>
      </c>
      <c r="AC110" s="56">
        <v>0</v>
      </c>
      <c r="AD110" s="56">
        <v>0</v>
      </c>
      <c r="AE110" s="56">
        <v>0</v>
      </c>
      <c r="AG110" s="21"/>
    </row>
    <row r="111" spans="1:33" ht="15.95" hidden="1" customHeight="1" outlineLevel="2" x14ac:dyDescent="0.2">
      <c r="B111" s="5" t="s">
        <v>326</v>
      </c>
      <c r="C111" s="5" t="s">
        <v>81</v>
      </c>
      <c r="D111" s="5" t="s">
        <v>80</v>
      </c>
      <c r="E111" s="57">
        <f t="shared" si="8"/>
        <v>44497.94</v>
      </c>
      <c r="F111" s="56">
        <v>0</v>
      </c>
      <c r="G111" s="56">
        <v>0</v>
      </c>
      <c r="H111" s="56">
        <v>0</v>
      </c>
      <c r="I111" s="56">
        <v>0</v>
      </c>
      <c r="J111" s="56">
        <v>0</v>
      </c>
      <c r="K111" s="56">
        <v>0</v>
      </c>
      <c r="L111" s="56">
        <v>0</v>
      </c>
      <c r="M111" s="56">
        <v>0</v>
      </c>
      <c r="N111" s="56">
        <v>0</v>
      </c>
      <c r="O111" s="56">
        <v>0</v>
      </c>
      <c r="P111" s="56">
        <v>0</v>
      </c>
      <c r="Q111" s="56">
        <v>0</v>
      </c>
      <c r="R111" s="56">
        <v>0</v>
      </c>
      <c r="S111" s="56">
        <v>0</v>
      </c>
      <c r="T111" s="56">
        <v>8100.22</v>
      </c>
      <c r="U111" s="56">
        <v>0</v>
      </c>
      <c r="V111" s="56">
        <v>0</v>
      </c>
      <c r="W111" s="56">
        <v>0</v>
      </c>
      <c r="X111" s="56">
        <v>0</v>
      </c>
      <c r="Y111" s="56">
        <v>36397.72</v>
      </c>
      <c r="Z111" s="56">
        <v>0</v>
      </c>
      <c r="AA111" s="56">
        <v>0</v>
      </c>
      <c r="AB111" s="56">
        <v>0</v>
      </c>
      <c r="AC111" s="56">
        <v>0</v>
      </c>
      <c r="AD111" s="56">
        <v>0</v>
      </c>
      <c r="AE111" s="56">
        <v>0</v>
      </c>
      <c r="AG111" s="21"/>
    </row>
    <row r="112" spans="1:33" ht="15.95" hidden="1" customHeight="1" outlineLevel="2" x14ac:dyDescent="0.2">
      <c r="B112" s="5" t="s">
        <v>326</v>
      </c>
      <c r="C112" s="5" t="s">
        <v>79</v>
      </c>
      <c r="D112" s="5" t="s">
        <v>78</v>
      </c>
      <c r="E112" s="57">
        <f t="shared" si="8"/>
        <v>163427.93</v>
      </c>
      <c r="F112" s="56">
        <v>0</v>
      </c>
      <c r="G112" s="56">
        <v>0</v>
      </c>
      <c r="H112" s="56">
        <v>0</v>
      </c>
      <c r="I112" s="56">
        <v>0</v>
      </c>
      <c r="J112" s="56">
        <v>0</v>
      </c>
      <c r="K112" s="56">
        <v>0</v>
      </c>
      <c r="L112" s="56">
        <v>142480.43</v>
      </c>
      <c r="M112" s="56">
        <v>0</v>
      </c>
      <c r="N112" s="56">
        <v>0</v>
      </c>
      <c r="O112" s="56">
        <v>0</v>
      </c>
      <c r="P112" s="56">
        <v>0</v>
      </c>
      <c r="Q112" s="56">
        <v>0</v>
      </c>
      <c r="R112" s="56">
        <v>0</v>
      </c>
      <c r="S112" s="56">
        <v>0</v>
      </c>
      <c r="T112" s="56">
        <v>0</v>
      </c>
      <c r="U112" s="56">
        <v>0</v>
      </c>
      <c r="V112" s="56">
        <v>0</v>
      </c>
      <c r="W112" s="56">
        <v>0</v>
      </c>
      <c r="X112" s="56">
        <v>0</v>
      </c>
      <c r="Y112" s="56">
        <v>20947.5</v>
      </c>
      <c r="Z112" s="56">
        <v>0</v>
      </c>
      <c r="AA112" s="56">
        <v>0</v>
      </c>
      <c r="AB112" s="56">
        <v>0</v>
      </c>
      <c r="AC112" s="56">
        <v>0</v>
      </c>
      <c r="AD112" s="56">
        <v>0</v>
      </c>
      <c r="AE112" s="56">
        <v>0</v>
      </c>
      <c r="AG112" s="21"/>
    </row>
    <row r="113" spans="2:33" ht="15.95" hidden="1" customHeight="1" outlineLevel="2" x14ac:dyDescent="0.2">
      <c r="B113" s="5" t="s">
        <v>326</v>
      </c>
      <c r="C113" s="5" t="s">
        <v>77</v>
      </c>
      <c r="D113" s="5" t="s">
        <v>76</v>
      </c>
      <c r="E113" s="57">
        <f t="shared" si="8"/>
        <v>1772.7</v>
      </c>
      <c r="F113" s="56">
        <v>0</v>
      </c>
      <c r="G113" s="56">
        <v>0</v>
      </c>
      <c r="H113" s="56">
        <v>0</v>
      </c>
      <c r="I113" s="56">
        <v>0</v>
      </c>
      <c r="J113" s="56">
        <v>0</v>
      </c>
      <c r="K113" s="56">
        <v>0</v>
      </c>
      <c r="L113" s="56">
        <v>0</v>
      </c>
      <c r="M113" s="56">
        <v>0</v>
      </c>
      <c r="N113" s="56">
        <v>0</v>
      </c>
      <c r="O113" s="56">
        <v>0</v>
      </c>
      <c r="P113" s="56">
        <v>0</v>
      </c>
      <c r="Q113" s="56">
        <v>0</v>
      </c>
      <c r="R113" s="56">
        <v>0</v>
      </c>
      <c r="S113" s="56">
        <v>0</v>
      </c>
      <c r="T113" s="56">
        <v>1772.7</v>
      </c>
      <c r="U113" s="56">
        <v>0</v>
      </c>
      <c r="V113" s="56">
        <v>0</v>
      </c>
      <c r="W113" s="56">
        <v>0</v>
      </c>
      <c r="X113" s="56">
        <v>0</v>
      </c>
      <c r="Y113" s="56">
        <v>0</v>
      </c>
      <c r="Z113" s="56">
        <v>0</v>
      </c>
      <c r="AA113" s="56">
        <v>0</v>
      </c>
      <c r="AB113" s="56">
        <v>0</v>
      </c>
      <c r="AC113" s="56">
        <v>0</v>
      </c>
      <c r="AD113" s="56">
        <v>0</v>
      </c>
      <c r="AE113" s="56">
        <v>0</v>
      </c>
      <c r="AG113" s="21"/>
    </row>
    <row r="114" spans="2:33" ht="15.95" hidden="1" customHeight="1" outlineLevel="2" x14ac:dyDescent="0.2">
      <c r="B114" s="5" t="s">
        <v>326</v>
      </c>
      <c r="C114" s="5" t="s">
        <v>75</v>
      </c>
      <c r="D114" s="5" t="s">
        <v>74</v>
      </c>
      <c r="E114" s="57">
        <f t="shared" si="8"/>
        <v>108537.76999999999</v>
      </c>
      <c r="F114" s="56">
        <v>0</v>
      </c>
      <c r="G114" s="56">
        <v>0</v>
      </c>
      <c r="H114" s="56">
        <v>0</v>
      </c>
      <c r="I114" s="56">
        <v>0</v>
      </c>
      <c r="J114" s="56">
        <v>0</v>
      </c>
      <c r="K114" s="56">
        <v>0</v>
      </c>
      <c r="L114" s="56">
        <v>0</v>
      </c>
      <c r="M114" s="56">
        <v>0</v>
      </c>
      <c r="N114" s="56">
        <v>0</v>
      </c>
      <c r="O114" s="56">
        <v>0</v>
      </c>
      <c r="P114" s="56">
        <v>0</v>
      </c>
      <c r="Q114" s="56">
        <v>0</v>
      </c>
      <c r="R114" s="56">
        <v>54260.93</v>
      </c>
      <c r="S114" s="56">
        <v>0</v>
      </c>
      <c r="T114" s="56">
        <v>47217.19</v>
      </c>
      <c r="U114" s="56">
        <v>0</v>
      </c>
      <c r="V114" s="56">
        <v>0</v>
      </c>
      <c r="W114" s="56">
        <v>0</v>
      </c>
      <c r="X114" s="56">
        <v>0</v>
      </c>
      <c r="Y114" s="56">
        <v>0</v>
      </c>
      <c r="Z114" s="56">
        <v>0</v>
      </c>
      <c r="AA114" s="56">
        <v>7059.6500000000005</v>
      </c>
      <c r="AB114" s="56">
        <v>0</v>
      </c>
      <c r="AC114" s="56">
        <v>0</v>
      </c>
      <c r="AD114" s="56">
        <v>0</v>
      </c>
      <c r="AE114" s="56">
        <v>0</v>
      </c>
      <c r="AG114" s="21"/>
    </row>
    <row r="115" spans="2:33" ht="15.95" hidden="1" customHeight="1" outlineLevel="2" x14ac:dyDescent="0.2">
      <c r="B115" s="5" t="s">
        <v>326</v>
      </c>
      <c r="C115" s="5" t="s">
        <v>73</v>
      </c>
      <c r="D115" s="5" t="s">
        <v>72</v>
      </c>
      <c r="E115" s="57">
        <f t="shared" si="8"/>
        <v>3.24</v>
      </c>
      <c r="F115" s="56">
        <v>0</v>
      </c>
      <c r="G115" s="56">
        <v>0</v>
      </c>
      <c r="H115" s="56">
        <v>0</v>
      </c>
      <c r="I115" s="56">
        <v>0</v>
      </c>
      <c r="J115" s="56">
        <v>0</v>
      </c>
      <c r="K115" s="56">
        <v>0</v>
      </c>
      <c r="L115" s="56">
        <v>0</v>
      </c>
      <c r="M115" s="56">
        <v>0</v>
      </c>
      <c r="N115" s="56">
        <v>0</v>
      </c>
      <c r="O115" s="56">
        <v>0</v>
      </c>
      <c r="P115" s="56">
        <v>0</v>
      </c>
      <c r="Q115" s="56">
        <v>0</v>
      </c>
      <c r="R115" s="56">
        <v>0</v>
      </c>
      <c r="S115" s="56">
        <v>0</v>
      </c>
      <c r="T115" s="56">
        <v>0</v>
      </c>
      <c r="U115" s="56">
        <v>0</v>
      </c>
      <c r="V115" s="56">
        <v>0</v>
      </c>
      <c r="W115" s="56">
        <v>0</v>
      </c>
      <c r="X115" s="56">
        <v>0</v>
      </c>
      <c r="Y115" s="56">
        <v>0</v>
      </c>
      <c r="Z115" s="56">
        <v>0</v>
      </c>
      <c r="AA115" s="56">
        <v>0</v>
      </c>
      <c r="AB115" s="56">
        <v>0</v>
      </c>
      <c r="AC115" s="56">
        <v>3.24</v>
      </c>
      <c r="AD115" s="56">
        <v>0</v>
      </c>
      <c r="AE115" s="56">
        <v>0</v>
      </c>
      <c r="AG115" s="21"/>
    </row>
    <row r="116" spans="2:33" ht="15.95" hidden="1" customHeight="1" outlineLevel="2" x14ac:dyDescent="0.2">
      <c r="B116" s="5" t="s">
        <v>326</v>
      </c>
      <c r="C116" s="5" t="s">
        <v>71</v>
      </c>
      <c r="D116" s="5" t="s">
        <v>70</v>
      </c>
      <c r="E116" s="57">
        <f t="shared" si="8"/>
        <v>19486.14</v>
      </c>
      <c r="F116" s="56">
        <v>0</v>
      </c>
      <c r="G116" s="56">
        <v>0</v>
      </c>
      <c r="H116" s="56">
        <v>0</v>
      </c>
      <c r="I116" s="56">
        <v>0</v>
      </c>
      <c r="J116" s="56">
        <v>0</v>
      </c>
      <c r="K116" s="56">
        <v>0</v>
      </c>
      <c r="L116" s="56">
        <v>0</v>
      </c>
      <c r="M116" s="56">
        <v>0</v>
      </c>
      <c r="N116" s="56">
        <v>0</v>
      </c>
      <c r="O116" s="56">
        <v>0</v>
      </c>
      <c r="P116" s="56">
        <v>0</v>
      </c>
      <c r="Q116" s="56">
        <v>0</v>
      </c>
      <c r="R116" s="56">
        <v>0</v>
      </c>
      <c r="S116" s="56">
        <v>0</v>
      </c>
      <c r="T116" s="56">
        <v>0</v>
      </c>
      <c r="U116" s="56">
        <v>0</v>
      </c>
      <c r="V116" s="56">
        <v>0</v>
      </c>
      <c r="W116" s="56">
        <v>0</v>
      </c>
      <c r="X116" s="56">
        <v>0</v>
      </c>
      <c r="Y116" s="56">
        <v>0</v>
      </c>
      <c r="Z116" s="56">
        <v>0</v>
      </c>
      <c r="AA116" s="56">
        <v>0</v>
      </c>
      <c r="AB116" s="56">
        <v>2051.65</v>
      </c>
      <c r="AC116" s="56">
        <v>17434.489999999998</v>
      </c>
      <c r="AD116" s="56">
        <v>0</v>
      </c>
      <c r="AE116" s="56">
        <v>0</v>
      </c>
      <c r="AG116" s="21"/>
    </row>
    <row r="117" spans="2:33" ht="15.95" hidden="1" customHeight="1" outlineLevel="2" x14ac:dyDescent="0.2">
      <c r="B117" s="5" t="s">
        <v>326</v>
      </c>
      <c r="C117" s="5" t="s">
        <v>69</v>
      </c>
      <c r="D117" s="5" t="s">
        <v>68</v>
      </c>
      <c r="E117" s="57">
        <f t="shared" si="8"/>
        <v>277641.26999999996</v>
      </c>
      <c r="F117" s="56">
        <v>0</v>
      </c>
      <c r="G117" s="56">
        <v>0</v>
      </c>
      <c r="H117" s="56">
        <v>0</v>
      </c>
      <c r="I117" s="56">
        <v>0</v>
      </c>
      <c r="J117" s="56">
        <v>0</v>
      </c>
      <c r="K117" s="56">
        <v>0</v>
      </c>
      <c r="L117" s="56">
        <v>131993.48000000001</v>
      </c>
      <c r="M117" s="56">
        <v>0</v>
      </c>
      <c r="N117" s="56">
        <v>0</v>
      </c>
      <c r="O117" s="56">
        <v>0</v>
      </c>
      <c r="P117" s="56">
        <v>0</v>
      </c>
      <c r="Q117" s="56">
        <v>0</v>
      </c>
      <c r="R117" s="56">
        <v>43880.099999999991</v>
      </c>
      <c r="S117" s="56">
        <v>0</v>
      </c>
      <c r="T117" s="56">
        <v>46667.15</v>
      </c>
      <c r="U117" s="56">
        <v>0</v>
      </c>
      <c r="V117" s="56">
        <v>0</v>
      </c>
      <c r="W117" s="56">
        <v>0</v>
      </c>
      <c r="X117" s="56">
        <v>0</v>
      </c>
      <c r="Y117" s="56">
        <v>49386.879999999997</v>
      </c>
      <c r="Z117" s="56">
        <v>0</v>
      </c>
      <c r="AA117" s="56">
        <v>5713.66</v>
      </c>
      <c r="AB117" s="56">
        <v>0</v>
      </c>
      <c r="AC117" s="56">
        <v>0</v>
      </c>
      <c r="AD117" s="56">
        <v>0</v>
      </c>
      <c r="AE117" s="56">
        <v>0</v>
      </c>
      <c r="AG117" s="21"/>
    </row>
    <row r="118" spans="2:33" ht="15.95" hidden="1" customHeight="1" outlineLevel="2" x14ac:dyDescent="0.2">
      <c r="B118" s="5" t="s">
        <v>326</v>
      </c>
      <c r="C118" s="5" t="s">
        <v>67</v>
      </c>
      <c r="D118" s="5" t="s">
        <v>66</v>
      </c>
      <c r="E118" s="57">
        <f t="shared" si="8"/>
        <v>64689.5</v>
      </c>
      <c r="F118" s="56">
        <v>35516.47</v>
      </c>
      <c r="G118" s="56">
        <v>0</v>
      </c>
      <c r="H118" s="56">
        <v>0</v>
      </c>
      <c r="I118" s="56">
        <v>0</v>
      </c>
      <c r="J118" s="56">
        <v>0</v>
      </c>
      <c r="K118" s="56">
        <v>0</v>
      </c>
      <c r="L118" s="56">
        <v>0</v>
      </c>
      <c r="M118" s="56">
        <v>0</v>
      </c>
      <c r="N118" s="56">
        <v>0</v>
      </c>
      <c r="O118" s="56">
        <v>0</v>
      </c>
      <c r="P118" s="56">
        <v>0</v>
      </c>
      <c r="Q118" s="56">
        <v>0</v>
      </c>
      <c r="R118" s="56">
        <v>0</v>
      </c>
      <c r="S118" s="56">
        <v>0</v>
      </c>
      <c r="T118" s="56">
        <v>0</v>
      </c>
      <c r="U118" s="56">
        <v>0</v>
      </c>
      <c r="V118" s="56">
        <v>0</v>
      </c>
      <c r="W118" s="56">
        <v>0</v>
      </c>
      <c r="X118" s="56">
        <v>0</v>
      </c>
      <c r="Y118" s="56">
        <v>0</v>
      </c>
      <c r="Z118" s="56">
        <v>0</v>
      </c>
      <c r="AA118" s="56">
        <v>0</v>
      </c>
      <c r="AB118" s="56">
        <v>1722.21</v>
      </c>
      <c r="AC118" s="56">
        <v>27450.82</v>
      </c>
      <c r="AD118" s="56">
        <v>0</v>
      </c>
      <c r="AE118" s="56">
        <v>0</v>
      </c>
      <c r="AG118" s="21"/>
    </row>
    <row r="119" spans="2:33" ht="15.95" hidden="1" customHeight="1" outlineLevel="2" x14ac:dyDescent="0.2">
      <c r="B119" s="5" t="s">
        <v>326</v>
      </c>
      <c r="C119" s="5" t="s">
        <v>65</v>
      </c>
      <c r="D119" s="5" t="s">
        <v>64</v>
      </c>
      <c r="E119" s="57">
        <f t="shared" si="8"/>
        <v>68842.150000000009</v>
      </c>
      <c r="F119" s="56">
        <v>0</v>
      </c>
      <c r="G119" s="56">
        <v>68842.150000000009</v>
      </c>
      <c r="H119" s="56">
        <v>0</v>
      </c>
      <c r="I119" s="56">
        <v>0</v>
      </c>
      <c r="J119" s="56">
        <v>0</v>
      </c>
      <c r="K119" s="56">
        <v>0</v>
      </c>
      <c r="L119" s="56">
        <v>0</v>
      </c>
      <c r="M119" s="56">
        <v>0</v>
      </c>
      <c r="N119" s="56">
        <v>0</v>
      </c>
      <c r="O119" s="56">
        <v>0</v>
      </c>
      <c r="P119" s="56">
        <v>0</v>
      </c>
      <c r="Q119" s="56">
        <v>0</v>
      </c>
      <c r="R119" s="56">
        <v>0</v>
      </c>
      <c r="S119" s="56">
        <v>0</v>
      </c>
      <c r="T119" s="56">
        <v>0</v>
      </c>
      <c r="U119" s="56">
        <v>0</v>
      </c>
      <c r="V119" s="56">
        <v>0</v>
      </c>
      <c r="W119" s="56">
        <v>0</v>
      </c>
      <c r="X119" s="56">
        <v>0</v>
      </c>
      <c r="Y119" s="56">
        <v>0</v>
      </c>
      <c r="Z119" s="56">
        <v>0</v>
      </c>
      <c r="AA119" s="56">
        <v>0</v>
      </c>
      <c r="AB119" s="56">
        <v>0</v>
      </c>
      <c r="AC119" s="56">
        <v>0</v>
      </c>
      <c r="AD119" s="56">
        <v>0</v>
      </c>
      <c r="AE119" s="56">
        <v>0</v>
      </c>
      <c r="AG119" s="21"/>
    </row>
    <row r="120" spans="2:33" ht="15.95" hidden="1" customHeight="1" outlineLevel="2" x14ac:dyDescent="0.2">
      <c r="B120" s="5" t="s">
        <v>326</v>
      </c>
      <c r="C120" s="5" t="s">
        <v>63</v>
      </c>
      <c r="D120" s="5" t="s">
        <v>62</v>
      </c>
      <c r="E120" s="57">
        <f t="shared" si="8"/>
        <v>29342.04</v>
      </c>
      <c r="F120" s="56">
        <v>0</v>
      </c>
      <c r="G120" s="56">
        <v>0</v>
      </c>
      <c r="H120" s="56">
        <v>29342.04</v>
      </c>
      <c r="I120" s="56">
        <v>0</v>
      </c>
      <c r="J120" s="56">
        <v>0</v>
      </c>
      <c r="K120" s="56">
        <v>0</v>
      </c>
      <c r="L120" s="56">
        <v>0</v>
      </c>
      <c r="M120" s="56">
        <v>0</v>
      </c>
      <c r="N120" s="56">
        <v>0</v>
      </c>
      <c r="O120" s="56">
        <v>0</v>
      </c>
      <c r="P120" s="56">
        <v>0</v>
      </c>
      <c r="Q120" s="56">
        <v>0</v>
      </c>
      <c r="R120" s="56">
        <v>0</v>
      </c>
      <c r="S120" s="56">
        <v>0</v>
      </c>
      <c r="T120" s="56">
        <v>0</v>
      </c>
      <c r="U120" s="56">
        <v>0</v>
      </c>
      <c r="V120" s="56">
        <v>0</v>
      </c>
      <c r="W120" s="56">
        <v>0</v>
      </c>
      <c r="X120" s="56">
        <v>0</v>
      </c>
      <c r="Y120" s="56">
        <v>0</v>
      </c>
      <c r="Z120" s="56">
        <v>0</v>
      </c>
      <c r="AA120" s="56">
        <v>0</v>
      </c>
      <c r="AB120" s="56">
        <v>0</v>
      </c>
      <c r="AC120" s="56">
        <v>0</v>
      </c>
      <c r="AD120" s="56">
        <v>0</v>
      </c>
      <c r="AE120" s="56">
        <v>0</v>
      </c>
      <c r="AG120" s="21"/>
    </row>
    <row r="121" spans="2:33" ht="15.95" hidden="1" customHeight="1" outlineLevel="2" x14ac:dyDescent="0.2">
      <c r="B121" s="5" t="s">
        <v>326</v>
      </c>
      <c r="C121" s="5" t="s">
        <v>61</v>
      </c>
      <c r="D121" s="5" t="s">
        <v>60</v>
      </c>
      <c r="E121" s="57">
        <f t="shared" si="8"/>
        <v>0</v>
      </c>
      <c r="F121" s="56">
        <v>0</v>
      </c>
      <c r="G121" s="56">
        <v>0</v>
      </c>
      <c r="H121" s="56">
        <v>0</v>
      </c>
      <c r="I121" s="56">
        <v>0</v>
      </c>
      <c r="J121" s="56">
        <v>0</v>
      </c>
      <c r="K121" s="56">
        <v>0</v>
      </c>
      <c r="L121" s="56">
        <v>0</v>
      </c>
      <c r="M121" s="56">
        <v>0</v>
      </c>
      <c r="N121" s="56">
        <v>0</v>
      </c>
      <c r="O121" s="56">
        <v>0</v>
      </c>
      <c r="P121" s="56">
        <v>0</v>
      </c>
      <c r="Q121" s="56">
        <v>0</v>
      </c>
      <c r="R121" s="56">
        <v>0</v>
      </c>
      <c r="S121" s="56">
        <v>0</v>
      </c>
      <c r="T121" s="56">
        <v>0</v>
      </c>
      <c r="U121" s="56">
        <v>0</v>
      </c>
      <c r="V121" s="56">
        <v>0</v>
      </c>
      <c r="W121" s="56">
        <v>0</v>
      </c>
      <c r="X121" s="56">
        <v>0</v>
      </c>
      <c r="Y121" s="56">
        <v>0</v>
      </c>
      <c r="Z121" s="56">
        <v>0</v>
      </c>
      <c r="AA121" s="56">
        <v>0</v>
      </c>
      <c r="AB121" s="56">
        <v>0</v>
      </c>
      <c r="AC121" s="56">
        <v>0</v>
      </c>
      <c r="AD121" s="56">
        <v>0</v>
      </c>
      <c r="AE121" s="56">
        <v>0</v>
      </c>
      <c r="AG121" s="21"/>
    </row>
    <row r="122" spans="2:33" ht="15.95" hidden="1" customHeight="1" outlineLevel="2" x14ac:dyDescent="0.2">
      <c r="B122" s="5" t="s">
        <v>326</v>
      </c>
      <c r="C122" s="5" t="s">
        <v>59</v>
      </c>
      <c r="D122" s="5" t="s">
        <v>58</v>
      </c>
      <c r="E122" s="57">
        <f t="shared" si="8"/>
        <v>10009.76</v>
      </c>
      <c r="F122" s="56">
        <v>0</v>
      </c>
      <c r="G122" s="56">
        <v>0</v>
      </c>
      <c r="H122" s="56">
        <v>0</v>
      </c>
      <c r="I122" s="56">
        <v>0</v>
      </c>
      <c r="J122" s="56">
        <v>0</v>
      </c>
      <c r="K122" s="56">
        <v>0</v>
      </c>
      <c r="L122" s="56">
        <v>0</v>
      </c>
      <c r="M122" s="56">
        <v>0</v>
      </c>
      <c r="N122" s="56">
        <v>0</v>
      </c>
      <c r="O122" s="56">
        <v>0</v>
      </c>
      <c r="P122" s="56">
        <v>0</v>
      </c>
      <c r="Q122" s="56">
        <v>0</v>
      </c>
      <c r="R122" s="56">
        <v>0</v>
      </c>
      <c r="S122" s="56">
        <v>0</v>
      </c>
      <c r="T122" s="56">
        <v>10009.76</v>
      </c>
      <c r="U122" s="56">
        <v>0</v>
      </c>
      <c r="V122" s="56">
        <v>0</v>
      </c>
      <c r="W122" s="56">
        <v>0</v>
      </c>
      <c r="X122" s="56">
        <v>0</v>
      </c>
      <c r="Y122" s="56">
        <v>0</v>
      </c>
      <c r="Z122" s="56">
        <v>0</v>
      </c>
      <c r="AA122" s="56">
        <v>0</v>
      </c>
      <c r="AB122" s="56">
        <v>0</v>
      </c>
      <c r="AC122" s="56">
        <v>0</v>
      </c>
      <c r="AD122" s="56">
        <v>0</v>
      </c>
      <c r="AE122" s="56">
        <v>0</v>
      </c>
      <c r="AG122" s="21"/>
    </row>
    <row r="123" spans="2:33" ht="15.95" hidden="1" customHeight="1" outlineLevel="2" x14ac:dyDescent="0.2">
      <c r="B123" s="5" t="s">
        <v>326</v>
      </c>
      <c r="C123" s="5" t="s">
        <v>57</v>
      </c>
      <c r="D123" s="5" t="s">
        <v>56</v>
      </c>
      <c r="E123" s="57">
        <f t="shared" si="8"/>
        <v>73140.42</v>
      </c>
      <c r="F123" s="56">
        <v>0</v>
      </c>
      <c r="G123" s="56">
        <v>0</v>
      </c>
      <c r="H123" s="56">
        <v>0</v>
      </c>
      <c r="I123" s="56">
        <v>0</v>
      </c>
      <c r="J123" s="56">
        <v>0</v>
      </c>
      <c r="K123" s="56">
        <v>25330.620000000003</v>
      </c>
      <c r="L123" s="56">
        <v>0</v>
      </c>
      <c r="M123" s="56">
        <v>0</v>
      </c>
      <c r="N123" s="56">
        <v>0</v>
      </c>
      <c r="O123" s="56">
        <v>0</v>
      </c>
      <c r="P123" s="56">
        <v>0</v>
      </c>
      <c r="Q123" s="56">
        <v>6923.56</v>
      </c>
      <c r="R123" s="56">
        <v>0</v>
      </c>
      <c r="S123" s="56">
        <v>0</v>
      </c>
      <c r="T123" s="56">
        <v>0</v>
      </c>
      <c r="U123" s="56">
        <v>0</v>
      </c>
      <c r="V123" s="56">
        <v>0</v>
      </c>
      <c r="W123" s="56">
        <v>29341.599999999999</v>
      </c>
      <c r="X123" s="56">
        <v>11544.64</v>
      </c>
      <c r="Y123" s="56">
        <v>0</v>
      </c>
      <c r="Z123" s="56">
        <v>0</v>
      </c>
      <c r="AA123" s="56">
        <v>0</v>
      </c>
      <c r="AB123" s="56">
        <v>0</v>
      </c>
      <c r="AC123" s="56">
        <v>0</v>
      </c>
      <c r="AD123" s="56">
        <v>0</v>
      </c>
      <c r="AE123" s="56">
        <v>0</v>
      </c>
      <c r="AG123" s="21"/>
    </row>
    <row r="124" spans="2:33" ht="15.95" hidden="1" customHeight="1" outlineLevel="2" x14ac:dyDescent="0.2">
      <c r="B124" s="5" t="s">
        <v>326</v>
      </c>
      <c r="C124" s="5" t="s">
        <v>55</v>
      </c>
      <c r="D124" s="5" t="s">
        <v>54</v>
      </c>
      <c r="E124" s="57">
        <f t="shared" si="8"/>
        <v>512577.07999999996</v>
      </c>
      <c r="F124" s="56">
        <v>0</v>
      </c>
      <c r="G124" s="56">
        <v>0</v>
      </c>
      <c r="H124" s="56">
        <v>0</v>
      </c>
      <c r="I124" s="56">
        <v>0</v>
      </c>
      <c r="J124" s="56">
        <v>0</v>
      </c>
      <c r="K124" s="56">
        <v>0</v>
      </c>
      <c r="L124" s="56">
        <v>320995.83999999997</v>
      </c>
      <c r="M124" s="56">
        <v>0</v>
      </c>
      <c r="N124" s="56">
        <v>0</v>
      </c>
      <c r="O124" s="56">
        <v>0</v>
      </c>
      <c r="P124" s="56">
        <v>0</v>
      </c>
      <c r="Q124" s="56">
        <v>0</v>
      </c>
      <c r="R124" s="56">
        <v>0</v>
      </c>
      <c r="S124" s="56">
        <v>0</v>
      </c>
      <c r="T124" s="56">
        <v>0</v>
      </c>
      <c r="U124" s="56">
        <v>0</v>
      </c>
      <c r="V124" s="56">
        <v>0</v>
      </c>
      <c r="W124" s="56">
        <v>32913.19</v>
      </c>
      <c r="X124" s="56">
        <v>0</v>
      </c>
      <c r="Y124" s="56">
        <v>158668.05000000002</v>
      </c>
      <c r="Z124" s="56">
        <v>0</v>
      </c>
      <c r="AA124" s="56">
        <v>0</v>
      </c>
      <c r="AB124" s="56">
        <v>0</v>
      </c>
      <c r="AC124" s="56">
        <v>0</v>
      </c>
      <c r="AD124" s="56">
        <v>0</v>
      </c>
      <c r="AE124" s="56">
        <v>0</v>
      </c>
      <c r="AG124" s="21"/>
    </row>
    <row r="125" spans="2:33" ht="15.95" hidden="1" customHeight="1" outlineLevel="2" x14ac:dyDescent="0.2">
      <c r="B125" s="5" t="s">
        <v>326</v>
      </c>
      <c r="C125" s="5" t="s">
        <v>53</v>
      </c>
      <c r="D125" s="5" t="s">
        <v>52</v>
      </c>
      <c r="E125" s="57">
        <f t="shared" si="8"/>
        <v>51867.329999999994</v>
      </c>
      <c r="F125" s="56">
        <v>0</v>
      </c>
      <c r="G125" s="56">
        <v>0</v>
      </c>
      <c r="H125" s="56">
        <v>0</v>
      </c>
      <c r="I125" s="56">
        <v>0</v>
      </c>
      <c r="J125" s="56">
        <v>0</v>
      </c>
      <c r="K125" s="56">
        <v>0</v>
      </c>
      <c r="L125" s="56">
        <v>0</v>
      </c>
      <c r="M125" s="56">
        <v>0</v>
      </c>
      <c r="N125" s="56">
        <v>51867.329999999994</v>
      </c>
      <c r="O125" s="56">
        <v>0</v>
      </c>
      <c r="P125" s="56">
        <v>0</v>
      </c>
      <c r="Q125" s="56">
        <v>0</v>
      </c>
      <c r="R125" s="56">
        <v>0</v>
      </c>
      <c r="S125" s="56">
        <v>0</v>
      </c>
      <c r="T125" s="56">
        <v>0</v>
      </c>
      <c r="U125" s="56">
        <v>0</v>
      </c>
      <c r="V125" s="56">
        <v>0</v>
      </c>
      <c r="W125" s="56">
        <v>0</v>
      </c>
      <c r="X125" s="56">
        <v>0</v>
      </c>
      <c r="Y125" s="56">
        <v>0</v>
      </c>
      <c r="Z125" s="56">
        <v>0</v>
      </c>
      <c r="AA125" s="56">
        <v>0</v>
      </c>
      <c r="AB125" s="56">
        <v>0</v>
      </c>
      <c r="AC125" s="56">
        <v>0</v>
      </c>
      <c r="AD125" s="56">
        <v>0</v>
      </c>
      <c r="AE125" s="56">
        <v>0</v>
      </c>
      <c r="AG125" s="21"/>
    </row>
    <row r="126" spans="2:33" ht="15.95" hidden="1" customHeight="1" outlineLevel="2" x14ac:dyDescent="0.2">
      <c r="B126" s="5" t="s">
        <v>326</v>
      </c>
      <c r="C126" s="5" t="s">
        <v>51</v>
      </c>
      <c r="D126" s="5" t="s">
        <v>50</v>
      </c>
      <c r="E126" s="57">
        <f t="shared" si="8"/>
        <v>0</v>
      </c>
      <c r="F126" s="56">
        <v>0</v>
      </c>
      <c r="G126" s="56">
        <v>0</v>
      </c>
      <c r="H126" s="56">
        <v>0</v>
      </c>
      <c r="I126" s="56">
        <v>0</v>
      </c>
      <c r="J126" s="56">
        <v>0</v>
      </c>
      <c r="K126" s="56">
        <v>0</v>
      </c>
      <c r="L126" s="56">
        <v>0</v>
      </c>
      <c r="M126" s="56">
        <v>0</v>
      </c>
      <c r="N126" s="56">
        <v>0</v>
      </c>
      <c r="O126" s="56">
        <v>0</v>
      </c>
      <c r="P126" s="56">
        <v>0</v>
      </c>
      <c r="Q126" s="56">
        <v>0</v>
      </c>
      <c r="R126" s="56">
        <v>0</v>
      </c>
      <c r="S126" s="56">
        <v>0</v>
      </c>
      <c r="T126" s="56">
        <v>0</v>
      </c>
      <c r="U126" s="56">
        <v>0</v>
      </c>
      <c r="V126" s="56">
        <v>0</v>
      </c>
      <c r="W126" s="56">
        <v>0</v>
      </c>
      <c r="X126" s="56">
        <v>0</v>
      </c>
      <c r="Y126" s="56">
        <v>0</v>
      </c>
      <c r="Z126" s="56">
        <v>0</v>
      </c>
      <c r="AA126" s="56">
        <v>0</v>
      </c>
      <c r="AB126" s="56">
        <v>0</v>
      </c>
      <c r="AC126" s="56">
        <v>0</v>
      </c>
      <c r="AD126" s="56">
        <v>0</v>
      </c>
      <c r="AE126" s="56">
        <v>0</v>
      </c>
      <c r="AG126" s="21"/>
    </row>
    <row r="127" spans="2:33" ht="15.95" hidden="1" customHeight="1" outlineLevel="2" x14ac:dyDescent="0.2">
      <c r="B127" s="5" t="s">
        <v>326</v>
      </c>
      <c r="C127" s="5" t="s">
        <v>47</v>
      </c>
      <c r="D127" s="5" t="s">
        <v>46</v>
      </c>
      <c r="E127" s="57">
        <f t="shared" si="8"/>
        <v>138148.17000000001</v>
      </c>
      <c r="F127" s="56">
        <v>0</v>
      </c>
      <c r="G127" s="56">
        <v>0</v>
      </c>
      <c r="H127" s="56">
        <v>0</v>
      </c>
      <c r="I127" s="56">
        <v>0</v>
      </c>
      <c r="J127" s="56">
        <v>0</v>
      </c>
      <c r="K127" s="56">
        <v>0</v>
      </c>
      <c r="L127" s="56">
        <v>0</v>
      </c>
      <c r="M127" s="56">
        <v>0</v>
      </c>
      <c r="N127" s="56">
        <v>0</v>
      </c>
      <c r="O127" s="56">
        <v>48744.679999999993</v>
      </c>
      <c r="P127" s="56">
        <v>0</v>
      </c>
      <c r="Q127" s="56">
        <v>37019.879999999997</v>
      </c>
      <c r="R127" s="56">
        <v>0</v>
      </c>
      <c r="S127" s="56">
        <v>0</v>
      </c>
      <c r="T127" s="56">
        <v>0</v>
      </c>
      <c r="U127" s="56">
        <v>0</v>
      </c>
      <c r="V127" s="56">
        <v>38782.33</v>
      </c>
      <c r="W127" s="56">
        <v>0</v>
      </c>
      <c r="X127" s="56">
        <v>13601.28</v>
      </c>
      <c r="Y127" s="56">
        <v>0</v>
      </c>
      <c r="Z127" s="56">
        <v>0</v>
      </c>
      <c r="AA127" s="56">
        <v>0</v>
      </c>
      <c r="AB127" s="56">
        <v>0</v>
      </c>
      <c r="AC127" s="56">
        <v>0</v>
      </c>
      <c r="AD127" s="56">
        <v>0</v>
      </c>
      <c r="AE127" s="56">
        <v>0</v>
      </c>
      <c r="AG127" s="21"/>
    </row>
    <row r="128" spans="2:33" ht="15.95" hidden="1" customHeight="1" outlineLevel="2" x14ac:dyDescent="0.2">
      <c r="B128" s="5" t="s">
        <v>326</v>
      </c>
      <c r="C128" s="5" t="s">
        <v>45</v>
      </c>
      <c r="D128" s="5" t="s">
        <v>44</v>
      </c>
      <c r="E128" s="57">
        <f t="shared" si="8"/>
        <v>320874.87</v>
      </c>
      <c r="F128" s="56">
        <v>0</v>
      </c>
      <c r="G128" s="56">
        <v>0</v>
      </c>
      <c r="H128" s="56">
        <v>0</v>
      </c>
      <c r="I128" s="56">
        <v>0</v>
      </c>
      <c r="J128" s="56">
        <v>0</v>
      </c>
      <c r="K128" s="56">
        <v>263.33</v>
      </c>
      <c r="L128" s="56">
        <v>29437.87</v>
      </c>
      <c r="M128" s="56">
        <v>0</v>
      </c>
      <c r="N128" s="56">
        <v>0</v>
      </c>
      <c r="O128" s="56">
        <v>0</v>
      </c>
      <c r="P128" s="56">
        <v>0</v>
      </c>
      <c r="Q128" s="56">
        <v>0</v>
      </c>
      <c r="R128" s="56">
        <v>0</v>
      </c>
      <c r="S128" s="56">
        <v>0</v>
      </c>
      <c r="T128" s="56">
        <v>0</v>
      </c>
      <c r="U128" s="56">
        <v>0</v>
      </c>
      <c r="V128" s="56">
        <v>0</v>
      </c>
      <c r="W128" s="56">
        <v>291173.67</v>
      </c>
      <c r="X128" s="56">
        <v>0</v>
      </c>
      <c r="Y128" s="56">
        <v>0</v>
      </c>
      <c r="Z128" s="56">
        <v>0</v>
      </c>
      <c r="AA128" s="56">
        <v>0</v>
      </c>
      <c r="AB128" s="56">
        <v>0</v>
      </c>
      <c r="AC128" s="56">
        <v>0</v>
      </c>
      <c r="AD128" s="56">
        <v>0</v>
      </c>
      <c r="AE128" s="56">
        <v>0</v>
      </c>
      <c r="AG128" s="21"/>
    </row>
    <row r="129" spans="1:33" ht="15.95" hidden="1" customHeight="1" outlineLevel="2" x14ac:dyDescent="0.2">
      <c r="B129" s="5" t="s">
        <v>326</v>
      </c>
      <c r="C129" s="5" t="s">
        <v>43</v>
      </c>
      <c r="D129" s="5" t="s">
        <v>42</v>
      </c>
      <c r="E129" s="57">
        <f t="shared" si="8"/>
        <v>10689.04</v>
      </c>
      <c r="F129" s="56">
        <v>0</v>
      </c>
      <c r="G129" s="56">
        <v>0</v>
      </c>
      <c r="H129" s="56">
        <v>0</v>
      </c>
      <c r="I129" s="56">
        <v>0</v>
      </c>
      <c r="J129" s="56">
        <v>0</v>
      </c>
      <c r="K129" s="56">
        <v>0</v>
      </c>
      <c r="L129" s="56">
        <v>0</v>
      </c>
      <c r="M129" s="56">
        <v>0</v>
      </c>
      <c r="N129" s="56">
        <v>0</v>
      </c>
      <c r="O129" s="56">
        <v>0</v>
      </c>
      <c r="P129" s="56">
        <v>0</v>
      </c>
      <c r="Q129" s="56">
        <v>0</v>
      </c>
      <c r="R129" s="56">
        <v>0</v>
      </c>
      <c r="S129" s="56">
        <v>0</v>
      </c>
      <c r="T129" s="56">
        <v>0</v>
      </c>
      <c r="U129" s="56">
        <v>0</v>
      </c>
      <c r="V129" s="56">
        <v>0</v>
      </c>
      <c r="W129" s="56">
        <v>0</v>
      </c>
      <c r="X129" s="56">
        <v>0</v>
      </c>
      <c r="Y129" s="56">
        <v>10689.04</v>
      </c>
      <c r="Z129" s="56">
        <v>0</v>
      </c>
      <c r="AA129" s="56">
        <v>0</v>
      </c>
      <c r="AB129" s="56">
        <v>0</v>
      </c>
      <c r="AC129" s="56">
        <v>0</v>
      </c>
      <c r="AD129" s="56">
        <v>0</v>
      </c>
      <c r="AE129" s="56">
        <v>0</v>
      </c>
      <c r="AG129" s="21"/>
    </row>
    <row r="130" spans="1:33" ht="15.95" hidden="1" customHeight="1" outlineLevel="2" x14ac:dyDescent="0.2">
      <c r="B130" s="5" t="s">
        <v>326</v>
      </c>
      <c r="C130" s="5" t="s">
        <v>41</v>
      </c>
      <c r="D130" s="5" t="s">
        <v>40</v>
      </c>
      <c r="E130" s="57">
        <f t="shared" si="8"/>
        <v>249612.91999999998</v>
      </c>
      <c r="F130" s="56">
        <v>0</v>
      </c>
      <c r="G130" s="56">
        <v>0</v>
      </c>
      <c r="H130" s="56">
        <v>0</v>
      </c>
      <c r="I130" s="56">
        <v>0</v>
      </c>
      <c r="J130" s="56">
        <v>0</v>
      </c>
      <c r="K130" s="56">
        <v>1.04</v>
      </c>
      <c r="L130" s="56">
        <v>0</v>
      </c>
      <c r="M130" s="56">
        <v>0</v>
      </c>
      <c r="N130" s="56">
        <v>0</v>
      </c>
      <c r="O130" s="56">
        <v>15278.56</v>
      </c>
      <c r="P130" s="56">
        <v>0</v>
      </c>
      <c r="Q130" s="56">
        <v>0</v>
      </c>
      <c r="R130" s="56">
        <v>0</v>
      </c>
      <c r="S130" s="56">
        <v>0</v>
      </c>
      <c r="T130" s="56">
        <v>0</v>
      </c>
      <c r="U130" s="56">
        <v>0</v>
      </c>
      <c r="V130" s="56">
        <v>0</v>
      </c>
      <c r="W130" s="56">
        <v>0</v>
      </c>
      <c r="X130" s="56">
        <v>234333.31999999998</v>
      </c>
      <c r="Y130" s="56">
        <v>0</v>
      </c>
      <c r="Z130" s="56">
        <v>0</v>
      </c>
      <c r="AA130" s="56">
        <v>0</v>
      </c>
      <c r="AB130" s="56">
        <v>0</v>
      </c>
      <c r="AC130" s="56">
        <v>0</v>
      </c>
      <c r="AD130" s="56">
        <v>0</v>
      </c>
      <c r="AE130" s="56">
        <v>0</v>
      </c>
      <c r="AG130" s="21"/>
    </row>
    <row r="131" spans="1:33" ht="15.95" hidden="1" customHeight="1" outlineLevel="2" x14ac:dyDescent="0.2">
      <c r="B131" s="5" t="s">
        <v>326</v>
      </c>
      <c r="C131" s="5" t="s">
        <v>39</v>
      </c>
      <c r="D131" s="5" t="s">
        <v>38</v>
      </c>
      <c r="E131" s="57">
        <f t="shared" si="8"/>
        <v>14377.050000000001</v>
      </c>
      <c r="F131" s="56">
        <v>0</v>
      </c>
      <c r="G131" s="56">
        <v>0</v>
      </c>
      <c r="H131" s="56">
        <v>0</v>
      </c>
      <c r="I131" s="56">
        <v>0</v>
      </c>
      <c r="J131" s="56">
        <v>0</v>
      </c>
      <c r="K131" s="56">
        <v>0</v>
      </c>
      <c r="L131" s="56">
        <v>0</v>
      </c>
      <c r="M131" s="56">
        <v>0</v>
      </c>
      <c r="N131" s="56">
        <v>1540.85</v>
      </c>
      <c r="O131" s="56">
        <v>0</v>
      </c>
      <c r="P131" s="56">
        <v>0</v>
      </c>
      <c r="Q131" s="56">
        <v>0</v>
      </c>
      <c r="R131" s="56">
        <v>0</v>
      </c>
      <c r="S131" s="56">
        <v>0</v>
      </c>
      <c r="T131" s="56">
        <v>0</v>
      </c>
      <c r="U131" s="56">
        <v>0</v>
      </c>
      <c r="V131" s="56">
        <v>0</v>
      </c>
      <c r="W131" s="56">
        <v>0</v>
      </c>
      <c r="X131" s="56">
        <v>0</v>
      </c>
      <c r="Y131" s="56">
        <v>0</v>
      </c>
      <c r="Z131" s="56">
        <v>0</v>
      </c>
      <c r="AA131" s="56">
        <v>0</v>
      </c>
      <c r="AB131" s="56">
        <v>0</v>
      </c>
      <c r="AC131" s="56">
        <v>12836.2</v>
      </c>
      <c r="AD131" s="56">
        <v>0</v>
      </c>
      <c r="AE131" s="56">
        <v>0</v>
      </c>
      <c r="AG131" s="21"/>
    </row>
    <row r="132" spans="1:33" ht="15.95" hidden="1" customHeight="1" outlineLevel="2" x14ac:dyDescent="0.2">
      <c r="B132" s="5" t="s">
        <v>326</v>
      </c>
      <c r="C132" s="5" t="s">
        <v>37</v>
      </c>
      <c r="D132" s="5" t="s">
        <v>36</v>
      </c>
      <c r="E132" s="57">
        <f t="shared" si="8"/>
        <v>53126.369999999995</v>
      </c>
      <c r="F132" s="56">
        <v>0</v>
      </c>
      <c r="G132" s="56">
        <v>0</v>
      </c>
      <c r="H132" s="56">
        <v>0</v>
      </c>
      <c r="I132" s="56">
        <v>0</v>
      </c>
      <c r="J132" s="56">
        <v>0</v>
      </c>
      <c r="K132" s="56">
        <v>0</v>
      </c>
      <c r="L132" s="56">
        <v>0</v>
      </c>
      <c r="M132" s="56">
        <v>0</v>
      </c>
      <c r="N132" s="56">
        <v>0</v>
      </c>
      <c r="O132" s="56">
        <v>0</v>
      </c>
      <c r="P132" s="56">
        <v>0</v>
      </c>
      <c r="Q132" s="56">
        <v>0</v>
      </c>
      <c r="R132" s="56">
        <v>0</v>
      </c>
      <c r="S132" s="56">
        <v>0</v>
      </c>
      <c r="T132" s="56">
        <v>0</v>
      </c>
      <c r="U132" s="56">
        <v>0</v>
      </c>
      <c r="V132" s="56">
        <v>0</v>
      </c>
      <c r="W132" s="56">
        <v>0</v>
      </c>
      <c r="X132" s="56">
        <v>0</v>
      </c>
      <c r="Y132" s="56">
        <v>0</v>
      </c>
      <c r="Z132" s="56">
        <v>0</v>
      </c>
      <c r="AA132" s="56">
        <v>53126.369999999995</v>
      </c>
      <c r="AB132" s="56">
        <v>0</v>
      </c>
      <c r="AC132" s="56">
        <v>0</v>
      </c>
      <c r="AD132" s="56">
        <v>0</v>
      </c>
      <c r="AE132" s="56">
        <v>0</v>
      </c>
      <c r="AG132" s="21"/>
    </row>
    <row r="133" spans="1:33" ht="15.95" hidden="1" customHeight="1" outlineLevel="2" x14ac:dyDescent="0.2">
      <c r="B133" s="5" t="s">
        <v>326</v>
      </c>
      <c r="C133" s="5" t="s">
        <v>34</v>
      </c>
      <c r="D133" s="5" t="s">
        <v>33</v>
      </c>
      <c r="E133" s="57">
        <f t="shared" si="8"/>
        <v>0</v>
      </c>
      <c r="F133" s="56">
        <v>0</v>
      </c>
      <c r="G133" s="56">
        <v>0</v>
      </c>
      <c r="H133" s="56">
        <v>0</v>
      </c>
      <c r="I133" s="56">
        <v>0</v>
      </c>
      <c r="J133" s="56">
        <v>0</v>
      </c>
      <c r="K133" s="56">
        <v>0</v>
      </c>
      <c r="L133" s="56">
        <v>0</v>
      </c>
      <c r="M133" s="56">
        <v>0</v>
      </c>
      <c r="N133" s="56">
        <v>0</v>
      </c>
      <c r="O133" s="56">
        <v>0</v>
      </c>
      <c r="P133" s="56">
        <v>0</v>
      </c>
      <c r="Q133" s="56">
        <v>0</v>
      </c>
      <c r="R133" s="56">
        <v>0</v>
      </c>
      <c r="S133" s="56">
        <v>0</v>
      </c>
      <c r="T133" s="56">
        <v>0</v>
      </c>
      <c r="U133" s="56">
        <v>0</v>
      </c>
      <c r="V133" s="56">
        <v>0</v>
      </c>
      <c r="W133" s="56">
        <v>0</v>
      </c>
      <c r="X133" s="56">
        <v>0</v>
      </c>
      <c r="Y133" s="56">
        <v>0</v>
      </c>
      <c r="Z133" s="56">
        <v>0</v>
      </c>
      <c r="AA133" s="56">
        <v>0</v>
      </c>
      <c r="AB133" s="56">
        <v>0</v>
      </c>
      <c r="AC133" s="56">
        <v>0</v>
      </c>
      <c r="AD133" s="56">
        <v>0</v>
      </c>
      <c r="AE133" s="56">
        <v>0</v>
      </c>
      <c r="AG133" s="21"/>
    </row>
    <row r="134" spans="1:33" ht="15.95" customHeight="1" outlineLevel="1" collapsed="1" x14ac:dyDescent="0.2">
      <c r="A134" s="6">
        <v>18</v>
      </c>
      <c r="B134" s="29" t="s">
        <v>325</v>
      </c>
      <c r="D134" s="55" t="s">
        <v>324</v>
      </c>
      <c r="E134" s="11">
        <f t="shared" ref="E134:AE134" si="9">SUBTOTAL(9,E108:E133)</f>
        <v>2232446.9</v>
      </c>
      <c r="F134" s="11">
        <f t="shared" si="9"/>
        <v>41686.199999999997</v>
      </c>
      <c r="G134" s="11">
        <f t="shared" si="9"/>
        <v>68842.150000000009</v>
      </c>
      <c r="H134" s="11">
        <f t="shared" si="9"/>
        <v>29342.04</v>
      </c>
      <c r="I134" s="11">
        <f t="shared" si="9"/>
        <v>0</v>
      </c>
      <c r="J134" s="11">
        <f t="shared" si="9"/>
        <v>0</v>
      </c>
      <c r="K134" s="11">
        <f t="shared" si="9"/>
        <v>25594.990000000005</v>
      </c>
      <c r="L134" s="11">
        <f t="shared" si="9"/>
        <v>624907.62</v>
      </c>
      <c r="M134" s="11">
        <f t="shared" si="9"/>
        <v>0</v>
      </c>
      <c r="N134" s="11">
        <f t="shared" si="9"/>
        <v>53408.179999999993</v>
      </c>
      <c r="O134" s="11">
        <f t="shared" si="9"/>
        <v>64023.239999999991</v>
      </c>
      <c r="P134" s="11">
        <f t="shared" si="9"/>
        <v>0</v>
      </c>
      <c r="Q134" s="11">
        <f t="shared" si="9"/>
        <v>43943.439999999995</v>
      </c>
      <c r="R134" s="11">
        <f t="shared" si="9"/>
        <v>98141.03</v>
      </c>
      <c r="S134" s="11">
        <f t="shared" si="9"/>
        <v>0</v>
      </c>
      <c r="T134" s="11">
        <f t="shared" si="9"/>
        <v>113767.02</v>
      </c>
      <c r="U134" s="11">
        <f t="shared" si="9"/>
        <v>0</v>
      </c>
      <c r="V134" s="11">
        <f t="shared" si="9"/>
        <v>38782.33</v>
      </c>
      <c r="W134" s="11">
        <f t="shared" si="9"/>
        <v>353428.45999999996</v>
      </c>
      <c r="X134" s="11">
        <f t="shared" si="9"/>
        <v>259479.24</v>
      </c>
      <c r="Y134" s="11">
        <f t="shared" si="9"/>
        <v>276089.19</v>
      </c>
      <c r="Z134" s="11">
        <f t="shared" si="9"/>
        <v>0</v>
      </c>
      <c r="AA134" s="11">
        <f t="shared" si="9"/>
        <v>65899.679999999993</v>
      </c>
      <c r="AB134" s="11">
        <f t="shared" si="9"/>
        <v>3773.86</v>
      </c>
      <c r="AC134" s="11">
        <f t="shared" si="9"/>
        <v>71338.23</v>
      </c>
      <c r="AD134" s="11">
        <f t="shared" si="9"/>
        <v>0</v>
      </c>
      <c r="AE134" s="11">
        <f t="shared" si="9"/>
        <v>0</v>
      </c>
      <c r="AG134" s="21"/>
    </row>
    <row r="135" spans="1:33" ht="15.95" hidden="1" customHeight="1" outlineLevel="2" x14ac:dyDescent="0.2">
      <c r="B135" s="5" t="s">
        <v>323</v>
      </c>
      <c r="C135" s="5" t="s">
        <v>87</v>
      </c>
      <c r="D135" s="5" t="s">
        <v>86</v>
      </c>
      <c r="E135" s="57">
        <f t="shared" ref="E135:E160" si="10">SUM(F135:AE135)</f>
        <v>480327.3299999999</v>
      </c>
      <c r="F135" s="56">
        <v>122639.33999999998</v>
      </c>
      <c r="G135" s="56">
        <v>0</v>
      </c>
      <c r="H135" s="56">
        <v>0</v>
      </c>
      <c r="I135" s="56">
        <v>0</v>
      </c>
      <c r="J135" s="56">
        <v>0</v>
      </c>
      <c r="K135" s="56">
        <v>0</v>
      </c>
      <c r="L135" s="56">
        <v>0</v>
      </c>
      <c r="M135" s="56">
        <v>0</v>
      </c>
      <c r="N135" s="56">
        <v>0</v>
      </c>
      <c r="O135" s="56">
        <v>0</v>
      </c>
      <c r="P135" s="56">
        <v>0</v>
      </c>
      <c r="Q135" s="56">
        <v>0</v>
      </c>
      <c r="R135" s="56">
        <v>0</v>
      </c>
      <c r="S135" s="56">
        <v>0</v>
      </c>
      <c r="T135" s="56">
        <v>0</v>
      </c>
      <c r="U135" s="56">
        <v>0</v>
      </c>
      <c r="V135" s="56">
        <v>0</v>
      </c>
      <c r="W135" s="56">
        <v>0</v>
      </c>
      <c r="X135" s="56">
        <v>0</v>
      </c>
      <c r="Y135" s="56">
        <v>0</v>
      </c>
      <c r="Z135" s="56">
        <v>0</v>
      </c>
      <c r="AA135" s="56">
        <v>0</v>
      </c>
      <c r="AB135" s="56">
        <v>0</v>
      </c>
      <c r="AC135" s="56">
        <v>357687.98999999993</v>
      </c>
      <c r="AD135" s="56">
        <v>0</v>
      </c>
      <c r="AE135" s="56">
        <v>0</v>
      </c>
      <c r="AG135" s="21"/>
    </row>
    <row r="136" spans="1:33" ht="15.95" hidden="1" customHeight="1" outlineLevel="2" x14ac:dyDescent="0.2">
      <c r="B136" s="5" t="s">
        <v>323</v>
      </c>
      <c r="C136" s="5" t="s">
        <v>85</v>
      </c>
      <c r="D136" s="5" t="s">
        <v>84</v>
      </c>
      <c r="E136" s="57">
        <f t="shared" si="10"/>
        <v>0</v>
      </c>
      <c r="F136" s="56">
        <v>0</v>
      </c>
      <c r="G136" s="56">
        <v>0</v>
      </c>
      <c r="H136" s="56">
        <v>0</v>
      </c>
      <c r="I136" s="56">
        <v>0</v>
      </c>
      <c r="J136" s="56">
        <v>0</v>
      </c>
      <c r="K136" s="56">
        <v>0</v>
      </c>
      <c r="L136" s="56">
        <v>0</v>
      </c>
      <c r="M136" s="56">
        <v>0</v>
      </c>
      <c r="N136" s="56">
        <v>0</v>
      </c>
      <c r="O136" s="56">
        <v>0</v>
      </c>
      <c r="P136" s="56">
        <v>0</v>
      </c>
      <c r="Q136" s="56">
        <v>0</v>
      </c>
      <c r="R136" s="56">
        <v>0</v>
      </c>
      <c r="S136" s="56">
        <v>0</v>
      </c>
      <c r="T136" s="56">
        <v>0</v>
      </c>
      <c r="U136" s="56">
        <v>0</v>
      </c>
      <c r="V136" s="56">
        <v>0</v>
      </c>
      <c r="W136" s="56">
        <v>0</v>
      </c>
      <c r="X136" s="56">
        <v>0</v>
      </c>
      <c r="Y136" s="56">
        <v>0</v>
      </c>
      <c r="Z136" s="56">
        <v>0</v>
      </c>
      <c r="AA136" s="56">
        <v>0</v>
      </c>
      <c r="AB136" s="56">
        <v>0</v>
      </c>
      <c r="AC136" s="56">
        <v>0</v>
      </c>
      <c r="AD136" s="56">
        <v>0</v>
      </c>
      <c r="AE136" s="56">
        <v>0</v>
      </c>
      <c r="AG136" s="21"/>
    </row>
    <row r="137" spans="1:33" ht="15.95" hidden="1" customHeight="1" outlineLevel="2" x14ac:dyDescent="0.2">
      <c r="B137" s="5" t="s">
        <v>323</v>
      </c>
      <c r="C137" s="5" t="s">
        <v>83</v>
      </c>
      <c r="D137" s="5" t="s">
        <v>82</v>
      </c>
      <c r="E137" s="57">
        <f t="shared" si="10"/>
        <v>384393.89</v>
      </c>
      <c r="F137" s="56">
        <v>0</v>
      </c>
      <c r="G137" s="56">
        <v>0</v>
      </c>
      <c r="H137" s="56">
        <v>0</v>
      </c>
      <c r="I137" s="56">
        <v>0</v>
      </c>
      <c r="J137" s="56">
        <v>0</v>
      </c>
      <c r="K137" s="56">
        <v>0</v>
      </c>
      <c r="L137" s="56">
        <v>0</v>
      </c>
      <c r="M137" s="56">
        <v>0</v>
      </c>
      <c r="N137" s="56">
        <v>0</v>
      </c>
      <c r="O137" s="56">
        <v>0</v>
      </c>
      <c r="P137" s="56">
        <v>0</v>
      </c>
      <c r="Q137" s="56">
        <v>0</v>
      </c>
      <c r="R137" s="56">
        <v>0</v>
      </c>
      <c r="S137" s="56">
        <v>0</v>
      </c>
      <c r="T137" s="56">
        <v>0</v>
      </c>
      <c r="U137" s="56">
        <v>384393.89</v>
      </c>
      <c r="V137" s="56">
        <v>0</v>
      </c>
      <c r="W137" s="56">
        <v>0</v>
      </c>
      <c r="X137" s="56">
        <v>0</v>
      </c>
      <c r="Y137" s="56">
        <v>0</v>
      </c>
      <c r="Z137" s="56">
        <v>0</v>
      </c>
      <c r="AA137" s="56">
        <v>0</v>
      </c>
      <c r="AB137" s="56">
        <v>0</v>
      </c>
      <c r="AC137" s="56">
        <v>0</v>
      </c>
      <c r="AD137" s="56">
        <v>0</v>
      </c>
      <c r="AE137" s="56">
        <v>0</v>
      </c>
      <c r="AG137" s="21"/>
    </row>
    <row r="138" spans="1:33" ht="15.95" hidden="1" customHeight="1" outlineLevel="2" x14ac:dyDescent="0.2">
      <c r="B138" s="5" t="s">
        <v>323</v>
      </c>
      <c r="C138" s="5" t="s">
        <v>81</v>
      </c>
      <c r="D138" s="5" t="s">
        <v>80</v>
      </c>
      <c r="E138" s="57">
        <f t="shared" si="10"/>
        <v>2908472.02</v>
      </c>
      <c r="F138" s="56">
        <v>0</v>
      </c>
      <c r="G138" s="56">
        <v>0</v>
      </c>
      <c r="H138" s="56">
        <v>0</v>
      </c>
      <c r="I138" s="56">
        <v>0</v>
      </c>
      <c r="J138" s="56">
        <v>0</v>
      </c>
      <c r="K138" s="56">
        <v>0</v>
      </c>
      <c r="L138" s="56">
        <v>90062.5</v>
      </c>
      <c r="M138" s="56">
        <v>0</v>
      </c>
      <c r="N138" s="56">
        <v>0</v>
      </c>
      <c r="O138" s="56">
        <v>0</v>
      </c>
      <c r="P138" s="56">
        <v>0</v>
      </c>
      <c r="Q138" s="56">
        <v>0</v>
      </c>
      <c r="R138" s="56">
        <v>0</v>
      </c>
      <c r="S138" s="56">
        <v>0</v>
      </c>
      <c r="T138" s="56">
        <v>1679033.61</v>
      </c>
      <c r="U138" s="56">
        <v>1091714.23</v>
      </c>
      <c r="V138" s="56">
        <v>0</v>
      </c>
      <c r="W138" s="56">
        <v>0</v>
      </c>
      <c r="X138" s="56">
        <v>0</v>
      </c>
      <c r="Y138" s="56">
        <v>47661.68</v>
      </c>
      <c r="Z138" s="56">
        <v>0</v>
      </c>
      <c r="AA138" s="56">
        <v>0</v>
      </c>
      <c r="AB138" s="56">
        <v>0</v>
      </c>
      <c r="AC138" s="56">
        <v>0</v>
      </c>
      <c r="AD138" s="56">
        <v>0</v>
      </c>
      <c r="AE138" s="56">
        <v>0</v>
      </c>
      <c r="AG138" s="21"/>
    </row>
    <row r="139" spans="1:33" ht="15.95" hidden="1" customHeight="1" outlineLevel="2" x14ac:dyDescent="0.2">
      <c r="B139" s="5" t="s">
        <v>323</v>
      </c>
      <c r="C139" s="5" t="s">
        <v>79</v>
      </c>
      <c r="D139" s="5" t="s">
        <v>78</v>
      </c>
      <c r="E139" s="57">
        <f t="shared" si="10"/>
        <v>1210857.33</v>
      </c>
      <c r="F139" s="56">
        <v>0</v>
      </c>
      <c r="G139" s="56">
        <v>0</v>
      </c>
      <c r="H139" s="56">
        <v>0</v>
      </c>
      <c r="I139" s="56">
        <v>0</v>
      </c>
      <c r="J139" s="56">
        <v>0</v>
      </c>
      <c r="K139" s="56">
        <v>0</v>
      </c>
      <c r="L139" s="56">
        <v>186573.68</v>
      </c>
      <c r="M139" s="56">
        <v>0</v>
      </c>
      <c r="N139" s="56">
        <v>0</v>
      </c>
      <c r="O139" s="56">
        <v>0</v>
      </c>
      <c r="P139" s="56">
        <v>0</v>
      </c>
      <c r="Q139" s="56">
        <v>0</v>
      </c>
      <c r="R139" s="56">
        <v>0</v>
      </c>
      <c r="S139" s="56">
        <v>0</v>
      </c>
      <c r="T139" s="56">
        <v>0</v>
      </c>
      <c r="U139" s="56">
        <v>996853.54</v>
      </c>
      <c r="V139" s="56">
        <v>0</v>
      </c>
      <c r="W139" s="56">
        <v>0</v>
      </c>
      <c r="X139" s="56">
        <v>0</v>
      </c>
      <c r="Y139" s="56">
        <v>27430.11</v>
      </c>
      <c r="Z139" s="56">
        <v>0</v>
      </c>
      <c r="AA139" s="56">
        <v>0</v>
      </c>
      <c r="AB139" s="56">
        <v>0</v>
      </c>
      <c r="AC139" s="56">
        <v>0</v>
      </c>
      <c r="AD139" s="56">
        <v>0</v>
      </c>
      <c r="AE139" s="56">
        <v>0</v>
      </c>
      <c r="AG139" s="21"/>
    </row>
    <row r="140" spans="1:33" ht="15.95" hidden="1" customHeight="1" outlineLevel="2" x14ac:dyDescent="0.2">
      <c r="B140" s="5" t="s">
        <v>323</v>
      </c>
      <c r="C140" s="5" t="s">
        <v>77</v>
      </c>
      <c r="D140" s="5" t="s">
        <v>76</v>
      </c>
      <c r="E140" s="57">
        <f t="shared" si="10"/>
        <v>2321.3000000000002</v>
      </c>
      <c r="F140" s="56">
        <v>0</v>
      </c>
      <c r="G140" s="56">
        <v>0</v>
      </c>
      <c r="H140" s="56">
        <v>0</v>
      </c>
      <c r="I140" s="56">
        <v>0</v>
      </c>
      <c r="J140" s="56">
        <v>0</v>
      </c>
      <c r="K140" s="56">
        <v>0</v>
      </c>
      <c r="L140" s="56">
        <v>0</v>
      </c>
      <c r="M140" s="56">
        <v>0</v>
      </c>
      <c r="N140" s="56">
        <v>0</v>
      </c>
      <c r="O140" s="56">
        <v>0</v>
      </c>
      <c r="P140" s="56">
        <v>0</v>
      </c>
      <c r="Q140" s="56">
        <v>0</v>
      </c>
      <c r="R140" s="56">
        <v>0</v>
      </c>
      <c r="S140" s="56">
        <v>0</v>
      </c>
      <c r="T140" s="56">
        <v>2321.3000000000002</v>
      </c>
      <c r="U140" s="56">
        <v>0</v>
      </c>
      <c r="V140" s="56">
        <v>0</v>
      </c>
      <c r="W140" s="56">
        <v>0</v>
      </c>
      <c r="X140" s="56">
        <v>0</v>
      </c>
      <c r="Y140" s="56">
        <v>0</v>
      </c>
      <c r="Z140" s="56">
        <v>0</v>
      </c>
      <c r="AA140" s="56">
        <v>0</v>
      </c>
      <c r="AB140" s="56">
        <v>0</v>
      </c>
      <c r="AC140" s="56">
        <v>0</v>
      </c>
      <c r="AD140" s="56">
        <v>0</v>
      </c>
      <c r="AE140" s="56">
        <v>0</v>
      </c>
      <c r="AG140" s="21"/>
    </row>
    <row r="141" spans="1:33" ht="15.95" hidden="1" customHeight="1" outlineLevel="2" x14ac:dyDescent="0.2">
      <c r="B141" s="5" t="s">
        <v>323</v>
      </c>
      <c r="C141" s="5" t="s">
        <v>75</v>
      </c>
      <c r="D141" s="5" t="s">
        <v>74</v>
      </c>
      <c r="E141" s="57">
        <f t="shared" si="10"/>
        <v>347751.01</v>
      </c>
      <c r="F141" s="56">
        <v>0</v>
      </c>
      <c r="G141" s="56">
        <v>0</v>
      </c>
      <c r="H141" s="56">
        <v>0</v>
      </c>
      <c r="I141" s="56">
        <v>0</v>
      </c>
      <c r="J141" s="56">
        <v>0</v>
      </c>
      <c r="K141" s="56">
        <v>0</v>
      </c>
      <c r="L141" s="56">
        <v>0</v>
      </c>
      <c r="M141" s="56">
        <v>0</v>
      </c>
      <c r="N141" s="56">
        <v>0</v>
      </c>
      <c r="O141" s="56">
        <v>0</v>
      </c>
      <c r="P141" s="56">
        <v>0</v>
      </c>
      <c r="Q141" s="56">
        <v>0</v>
      </c>
      <c r="R141" s="56">
        <v>272949.74</v>
      </c>
      <c r="S141" s="56">
        <v>0</v>
      </c>
      <c r="T141" s="56">
        <v>61829.439999999995</v>
      </c>
      <c r="U141" s="56">
        <v>0</v>
      </c>
      <c r="V141" s="56">
        <v>0</v>
      </c>
      <c r="W141" s="56">
        <v>0</v>
      </c>
      <c r="X141" s="56">
        <v>0</v>
      </c>
      <c r="Y141" s="56">
        <v>0</v>
      </c>
      <c r="Z141" s="56">
        <v>0</v>
      </c>
      <c r="AA141" s="56">
        <v>12971.830000000002</v>
      </c>
      <c r="AB141" s="56">
        <v>0</v>
      </c>
      <c r="AC141" s="56">
        <v>0</v>
      </c>
      <c r="AD141" s="56">
        <v>0</v>
      </c>
      <c r="AE141" s="56">
        <v>0</v>
      </c>
      <c r="AG141" s="21"/>
    </row>
    <row r="142" spans="1:33" ht="15.95" hidden="1" customHeight="1" outlineLevel="2" x14ac:dyDescent="0.2">
      <c r="B142" s="5" t="s">
        <v>323</v>
      </c>
      <c r="C142" s="5" t="s">
        <v>73</v>
      </c>
      <c r="D142" s="5" t="s">
        <v>72</v>
      </c>
      <c r="E142" s="57">
        <f t="shared" si="10"/>
        <v>56265.78</v>
      </c>
      <c r="F142" s="56">
        <v>0</v>
      </c>
      <c r="G142" s="56">
        <v>0</v>
      </c>
      <c r="H142" s="56">
        <v>0</v>
      </c>
      <c r="I142" s="56">
        <v>0</v>
      </c>
      <c r="J142" s="56">
        <v>0</v>
      </c>
      <c r="K142" s="56">
        <v>0</v>
      </c>
      <c r="L142" s="56">
        <v>0</v>
      </c>
      <c r="M142" s="56">
        <v>0</v>
      </c>
      <c r="N142" s="56">
        <v>0</v>
      </c>
      <c r="O142" s="56">
        <v>0</v>
      </c>
      <c r="P142" s="56">
        <v>0</v>
      </c>
      <c r="Q142" s="56">
        <v>0</v>
      </c>
      <c r="R142" s="56">
        <v>0</v>
      </c>
      <c r="S142" s="56">
        <v>0</v>
      </c>
      <c r="T142" s="56">
        <v>0</v>
      </c>
      <c r="U142" s="56">
        <v>0</v>
      </c>
      <c r="V142" s="56">
        <v>0</v>
      </c>
      <c r="W142" s="56">
        <v>0</v>
      </c>
      <c r="X142" s="56">
        <v>0</v>
      </c>
      <c r="Y142" s="56">
        <v>0</v>
      </c>
      <c r="Z142" s="56">
        <v>0</v>
      </c>
      <c r="AA142" s="56">
        <v>0</v>
      </c>
      <c r="AB142" s="56">
        <v>0</v>
      </c>
      <c r="AC142" s="56">
        <v>56265.78</v>
      </c>
      <c r="AD142" s="56">
        <v>0</v>
      </c>
      <c r="AE142" s="56">
        <v>0</v>
      </c>
      <c r="AG142" s="21"/>
    </row>
    <row r="143" spans="1:33" ht="15.95" hidden="1" customHeight="1" outlineLevel="2" x14ac:dyDescent="0.2">
      <c r="B143" s="5" t="s">
        <v>323</v>
      </c>
      <c r="C143" s="5" t="s">
        <v>71</v>
      </c>
      <c r="D143" s="5" t="s">
        <v>70</v>
      </c>
      <c r="E143" s="57">
        <f t="shared" si="10"/>
        <v>901362</v>
      </c>
      <c r="F143" s="56">
        <v>0</v>
      </c>
      <c r="G143" s="56">
        <v>0</v>
      </c>
      <c r="H143" s="56">
        <v>0</v>
      </c>
      <c r="I143" s="56">
        <v>0</v>
      </c>
      <c r="J143" s="56">
        <v>0</v>
      </c>
      <c r="K143" s="56">
        <v>0</v>
      </c>
      <c r="L143" s="56">
        <v>0</v>
      </c>
      <c r="M143" s="56">
        <v>0</v>
      </c>
      <c r="N143" s="56">
        <v>0</v>
      </c>
      <c r="O143" s="56">
        <v>0</v>
      </c>
      <c r="P143" s="56">
        <v>0</v>
      </c>
      <c r="Q143" s="56">
        <v>0</v>
      </c>
      <c r="R143" s="56">
        <v>0</v>
      </c>
      <c r="S143" s="56">
        <v>0</v>
      </c>
      <c r="T143" s="56">
        <v>0</v>
      </c>
      <c r="U143" s="56">
        <v>0</v>
      </c>
      <c r="V143" s="56">
        <v>0</v>
      </c>
      <c r="W143" s="56">
        <v>0</v>
      </c>
      <c r="X143" s="56">
        <v>0</v>
      </c>
      <c r="Y143" s="56">
        <v>0</v>
      </c>
      <c r="Z143" s="56">
        <v>0</v>
      </c>
      <c r="AA143" s="56">
        <v>0</v>
      </c>
      <c r="AB143" s="56">
        <v>451655.29000000004</v>
      </c>
      <c r="AC143" s="56">
        <v>449706.70999999996</v>
      </c>
      <c r="AD143" s="56">
        <v>0</v>
      </c>
      <c r="AE143" s="56">
        <v>0</v>
      </c>
      <c r="AG143" s="21"/>
    </row>
    <row r="144" spans="1:33" ht="15.95" hidden="1" customHeight="1" outlineLevel="2" x14ac:dyDescent="0.2">
      <c r="B144" s="5" t="s">
        <v>323</v>
      </c>
      <c r="C144" s="5" t="s">
        <v>69</v>
      </c>
      <c r="D144" s="5" t="s">
        <v>68</v>
      </c>
      <c r="E144" s="57">
        <f t="shared" si="10"/>
        <v>1458601.7300000002</v>
      </c>
      <c r="F144" s="56">
        <v>0</v>
      </c>
      <c r="G144" s="56">
        <v>0</v>
      </c>
      <c r="H144" s="56">
        <v>0</v>
      </c>
      <c r="I144" s="56">
        <v>0</v>
      </c>
      <c r="J144" s="56">
        <v>0</v>
      </c>
      <c r="K144" s="56">
        <v>0</v>
      </c>
      <c r="L144" s="56">
        <v>247027.27000000002</v>
      </c>
      <c r="M144" s="56">
        <v>0</v>
      </c>
      <c r="N144" s="56">
        <v>0</v>
      </c>
      <c r="O144" s="56">
        <v>0</v>
      </c>
      <c r="P144" s="56">
        <v>0</v>
      </c>
      <c r="Q144" s="56">
        <v>0</v>
      </c>
      <c r="R144" s="56">
        <v>220370.02</v>
      </c>
      <c r="S144" s="56">
        <v>0</v>
      </c>
      <c r="T144" s="56">
        <v>61109.180000000008</v>
      </c>
      <c r="U144" s="56">
        <v>857942.82</v>
      </c>
      <c r="V144" s="56">
        <v>0</v>
      </c>
      <c r="W144" s="56">
        <v>0</v>
      </c>
      <c r="X144" s="56">
        <v>0</v>
      </c>
      <c r="Y144" s="56">
        <v>64670.57</v>
      </c>
      <c r="Z144" s="56">
        <v>0</v>
      </c>
      <c r="AA144" s="56">
        <v>7481.87</v>
      </c>
      <c r="AB144" s="56">
        <v>0</v>
      </c>
      <c r="AC144" s="56">
        <v>0</v>
      </c>
      <c r="AD144" s="56">
        <v>0</v>
      </c>
      <c r="AE144" s="56">
        <v>0</v>
      </c>
      <c r="AG144" s="21"/>
    </row>
    <row r="145" spans="2:33" ht="15.95" hidden="1" customHeight="1" outlineLevel="2" x14ac:dyDescent="0.2">
      <c r="B145" s="5" t="s">
        <v>323</v>
      </c>
      <c r="C145" s="5" t="s">
        <v>67</v>
      </c>
      <c r="D145" s="5" t="s">
        <v>66</v>
      </c>
      <c r="E145" s="57">
        <f t="shared" si="10"/>
        <v>1194520.3</v>
      </c>
      <c r="F145" s="56">
        <v>46507.73</v>
      </c>
      <c r="G145" s="56">
        <v>0</v>
      </c>
      <c r="H145" s="56">
        <v>0</v>
      </c>
      <c r="I145" s="56">
        <v>0</v>
      </c>
      <c r="J145" s="56">
        <v>0</v>
      </c>
      <c r="K145" s="56">
        <v>0</v>
      </c>
      <c r="L145" s="56">
        <v>0</v>
      </c>
      <c r="M145" s="56">
        <v>0</v>
      </c>
      <c r="N145" s="56">
        <v>0</v>
      </c>
      <c r="O145" s="56">
        <v>0</v>
      </c>
      <c r="P145" s="56">
        <v>0</v>
      </c>
      <c r="Q145" s="56">
        <v>0</v>
      </c>
      <c r="R145" s="56">
        <v>0</v>
      </c>
      <c r="S145" s="56">
        <v>0</v>
      </c>
      <c r="T145" s="56">
        <v>0</v>
      </c>
      <c r="U145" s="56">
        <v>0</v>
      </c>
      <c r="V145" s="56">
        <v>0</v>
      </c>
      <c r="W145" s="56">
        <v>0</v>
      </c>
      <c r="X145" s="56">
        <v>0</v>
      </c>
      <c r="Y145" s="56">
        <v>0</v>
      </c>
      <c r="Z145" s="56">
        <v>0</v>
      </c>
      <c r="AA145" s="56">
        <v>0</v>
      </c>
      <c r="AB145" s="56">
        <v>379161.54</v>
      </c>
      <c r="AC145" s="56">
        <v>768851.03</v>
      </c>
      <c r="AD145" s="56">
        <v>0</v>
      </c>
      <c r="AE145" s="56">
        <v>0</v>
      </c>
      <c r="AG145" s="21"/>
    </row>
    <row r="146" spans="2:33" ht="15.95" hidden="1" customHeight="1" outlineLevel="2" x14ac:dyDescent="0.2">
      <c r="B146" s="5" t="s">
        <v>323</v>
      </c>
      <c r="C146" s="5" t="s">
        <v>65</v>
      </c>
      <c r="D146" s="5" t="s">
        <v>64</v>
      </c>
      <c r="E146" s="57">
        <f t="shared" si="10"/>
        <v>421866.10000000009</v>
      </c>
      <c r="F146" s="56">
        <v>0</v>
      </c>
      <c r="G146" s="56">
        <v>90146.65</v>
      </c>
      <c r="H146" s="56">
        <v>0</v>
      </c>
      <c r="I146" s="56">
        <v>0</v>
      </c>
      <c r="J146" s="56">
        <v>0</v>
      </c>
      <c r="K146" s="56">
        <v>0</v>
      </c>
      <c r="L146" s="56">
        <v>0</v>
      </c>
      <c r="M146" s="56">
        <v>0</v>
      </c>
      <c r="N146" s="56">
        <v>0</v>
      </c>
      <c r="O146" s="56">
        <v>0</v>
      </c>
      <c r="P146" s="56">
        <v>0</v>
      </c>
      <c r="Q146" s="56">
        <v>0</v>
      </c>
      <c r="R146" s="56">
        <v>0</v>
      </c>
      <c r="S146" s="56">
        <v>0</v>
      </c>
      <c r="T146" s="56">
        <v>0</v>
      </c>
      <c r="U146" s="56">
        <v>0</v>
      </c>
      <c r="V146" s="56">
        <v>0</v>
      </c>
      <c r="W146" s="56">
        <v>0</v>
      </c>
      <c r="X146" s="56">
        <v>0</v>
      </c>
      <c r="Y146" s="56">
        <v>0</v>
      </c>
      <c r="Z146" s="56">
        <v>0</v>
      </c>
      <c r="AA146" s="56">
        <v>0</v>
      </c>
      <c r="AB146" s="56">
        <v>0</v>
      </c>
      <c r="AC146" s="56">
        <v>331719.45000000007</v>
      </c>
      <c r="AD146" s="56">
        <v>0</v>
      </c>
      <c r="AE146" s="56">
        <v>0</v>
      </c>
      <c r="AG146" s="21"/>
    </row>
    <row r="147" spans="2:33" ht="15.95" hidden="1" customHeight="1" outlineLevel="2" x14ac:dyDescent="0.2">
      <c r="B147" s="5" t="s">
        <v>323</v>
      </c>
      <c r="C147" s="5" t="s">
        <v>63</v>
      </c>
      <c r="D147" s="5" t="s">
        <v>62</v>
      </c>
      <c r="E147" s="57">
        <f t="shared" si="10"/>
        <v>41133.15</v>
      </c>
      <c r="F147" s="56">
        <v>0</v>
      </c>
      <c r="G147" s="56">
        <v>0</v>
      </c>
      <c r="H147" s="56">
        <v>41133.15</v>
      </c>
      <c r="I147" s="56">
        <v>0</v>
      </c>
      <c r="J147" s="56">
        <v>0</v>
      </c>
      <c r="K147" s="56">
        <v>0</v>
      </c>
      <c r="L147" s="56">
        <v>0</v>
      </c>
      <c r="M147" s="56">
        <v>0</v>
      </c>
      <c r="N147" s="56">
        <v>0</v>
      </c>
      <c r="O147" s="56">
        <v>0</v>
      </c>
      <c r="P147" s="56">
        <v>0</v>
      </c>
      <c r="Q147" s="56">
        <v>0</v>
      </c>
      <c r="R147" s="56">
        <v>0</v>
      </c>
      <c r="S147" s="56">
        <v>0</v>
      </c>
      <c r="T147" s="56">
        <v>0</v>
      </c>
      <c r="U147" s="56">
        <v>0</v>
      </c>
      <c r="V147" s="56">
        <v>0</v>
      </c>
      <c r="W147" s="56">
        <v>0</v>
      </c>
      <c r="X147" s="56">
        <v>0</v>
      </c>
      <c r="Y147" s="56">
        <v>0</v>
      </c>
      <c r="Z147" s="56">
        <v>0</v>
      </c>
      <c r="AA147" s="56">
        <v>0</v>
      </c>
      <c r="AB147" s="56">
        <v>0</v>
      </c>
      <c r="AC147" s="56">
        <v>0</v>
      </c>
      <c r="AD147" s="56">
        <v>0</v>
      </c>
      <c r="AE147" s="56">
        <v>0</v>
      </c>
      <c r="AG147" s="21"/>
    </row>
    <row r="148" spans="2:33" ht="15.95" hidden="1" customHeight="1" outlineLevel="2" x14ac:dyDescent="0.2">
      <c r="B148" s="5" t="s">
        <v>323</v>
      </c>
      <c r="C148" s="5" t="s">
        <v>61</v>
      </c>
      <c r="D148" s="5" t="s">
        <v>60</v>
      </c>
      <c r="E148" s="57">
        <f t="shared" si="10"/>
        <v>780266.21</v>
      </c>
      <c r="F148" s="56">
        <v>0</v>
      </c>
      <c r="G148" s="56">
        <v>0</v>
      </c>
      <c r="H148" s="56">
        <v>0</v>
      </c>
      <c r="I148" s="56">
        <v>780266.21</v>
      </c>
      <c r="J148" s="56">
        <v>0</v>
      </c>
      <c r="K148" s="56">
        <v>0</v>
      </c>
      <c r="L148" s="56">
        <v>0</v>
      </c>
      <c r="M148" s="56">
        <v>0</v>
      </c>
      <c r="N148" s="56">
        <v>0</v>
      </c>
      <c r="O148" s="56">
        <v>0</v>
      </c>
      <c r="P148" s="56">
        <v>0</v>
      </c>
      <c r="Q148" s="56">
        <v>0</v>
      </c>
      <c r="R148" s="56">
        <v>0</v>
      </c>
      <c r="S148" s="56">
        <v>0</v>
      </c>
      <c r="T148" s="56">
        <v>0</v>
      </c>
      <c r="U148" s="56">
        <v>0</v>
      </c>
      <c r="V148" s="56">
        <v>0</v>
      </c>
      <c r="W148" s="56">
        <v>0</v>
      </c>
      <c r="X148" s="56">
        <v>0</v>
      </c>
      <c r="Y148" s="56">
        <v>0</v>
      </c>
      <c r="Z148" s="56">
        <v>0</v>
      </c>
      <c r="AA148" s="56">
        <v>0</v>
      </c>
      <c r="AB148" s="56">
        <v>0</v>
      </c>
      <c r="AC148" s="56">
        <v>0</v>
      </c>
      <c r="AD148" s="56">
        <v>0</v>
      </c>
      <c r="AE148" s="56">
        <v>0</v>
      </c>
      <c r="AG148" s="21"/>
    </row>
    <row r="149" spans="2:33" ht="15.95" hidden="1" customHeight="1" outlineLevel="2" x14ac:dyDescent="0.2">
      <c r="B149" s="5" t="s">
        <v>323</v>
      </c>
      <c r="C149" s="5" t="s">
        <v>59</v>
      </c>
      <c r="D149" s="5" t="s">
        <v>58</v>
      </c>
      <c r="E149" s="57">
        <f t="shared" si="10"/>
        <v>956601.41999999993</v>
      </c>
      <c r="F149" s="56">
        <v>0</v>
      </c>
      <c r="G149" s="56">
        <v>0</v>
      </c>
      <c r="H149" s="56">
        <v>0</v>
      </c>
      <c r="I149" s="56">
        <v>0</v>
      </c>
      <c r="J149" s="56">
        <v>943493.95</v>
      </c>
      <c r="K149" s="56">
        <v>0</v>
      </c>
      <c r="L149" s="56">
        <v>0</v>
      </c>
      <c r="M149" s="56">
        <v>0</v>
      </c>
      <c r="N149" s="56">
        <v>0</v>
      </c>
      <c r="O149" s="56">
        <v>0</v>
      </c>
      <c r="P149" s="56">
        <v>0</v>
      </c>
      <c r="Q149" s="56">
        <v>0</v>
      </c>
      <c r="R149" s="56">
        <v>0</v>
      </c>
      <c r="S149" s="56">
        <v>0</v>
      </c>
      <c r="T149" s="56">
        <v>13107.47</v>
      </c>
      <c r="U149" s="56">
        <v>0</v>
      </c>
      <c r="V149" s="56">
        <v>0</v>
      </c>
      <c r="W149" s="56">
        <v>0</v>
      </c>
      <c r="X149" s="56">
        <v>0</v>
      </c>
      <c r="Y149" s="56">
        <v>0</v>
      </c>
      <c r="Z149" s="56">
        <v>0</v>
      </c>
      <c r="AA149" s="56">
        <v>0</v>
      </c>
      <c r="AB149" s="56">
        <v>0</v>
      </c>
      <c r="AC149" s="56">
        <v>0</v>
      </c>
      <c r="AD149" s="56">
        <v>0</v>
      </c>
      <c r="AE149" s="56">
        <v>0</v>
      </c>
      <c r="AG149" s="21"/>
    </row>
    <row r="150" spans="2:33" ht="15.95" hidden="1" customHeight="1" outlineLevel="2" x14ac:dyDescent="0.2">
      <c r="B150" s="5" t="s">
        <v>323</v>
      </c>
      <c r="C150" s="5" t="s">
        <v>57</v>
      </c>
      <c r="D150" s="5" t="s">
        <v>56</v>
      </c>
      <c r="E150" s="57">
        <f t="shared" si="10"/>
        <v>1072887.5278798481</v>
      </c>
      <c r="F150" s="56">
        <v>0</v>
      </c>
      <c r="G150" s="56">
        <v>0</v>
      </c>
      <c r="H150" s="56">
        <v>0</v>
      </c>
      <c r="I150" s="56">
        <v>0</v>
      </c>
      <c r="J150" s="56">
        <v>0</v>
      </c>
      <c r="K150" s="56">
        <v>99371.31</v>
      </c>
      <c r="L150" s="56">
        <v>342760.34</v>
      </c>
      <c r="M150" s="56">
        <v>140696.25999999998</v>
      </c>
      <c r="N150" s="56">
        <v>0</v>
      </c>
      <c r="O150" s="56">
        <v>0</v>
      </c>
      <c r="P150" s="56">
        <v>67842.687879848119</v>
      </c>
      <c r="Q150" s="56">
        <v>9066.19</v>
      </c>
      <c r="R150" s="56">
        <v>0</v>
      </c>
      <c r="S150" s="56">
        <v>0</v>
      </c>
      <c r="T150" s="56">
        <v>0</v>
      </c>
      <c r="U150" s="56">
        <v>0</v>
      </c>
      <c r="V150" s="56">
        <v>0</v>
      </c>
      <c r="W150" s="56">
        <v>396304.02999999997</v>
      </c>
      <c r="X150" s="56">
        <v>16846.71</v>
      </c>
      <c r="Y150" s="56">
        <v>0</v>
      </c>
      <c r="Z150" s="56">
        <v>0</v>
      </c>
      <c r="AA150" s="56">
        <v>0</v>
      </c>
      <c r="AB150" s="56">
        <v>0</v>
      </c>
      <c r="AC150" s="56">
        <v>0</v>
      </c>
      <c r="AD150" s="56">
        <v>0</v>
      </c>
      <c r="AE150" s="56">
        <v>0</v>
      </c>
      <c r="AG150" s="21"/>
    </row>
    <row r="151" spans="2:33" ht="15.95" hidden="1" customHeight="1" outlineLevel="2" x14ac:dyDescent="0.2">
      <c r="B151" s="5" t="s">
        <v>323</v>
      </c>
      <c r="C151" s="5" t="s">
        <v>55</v>
      </c>
      <c r="D151" s="5" t="s">
        <v>54</v>
      </c>
      <c r="E151" s="57">
        <f t="shared" si="10"/>
        <v>1150360.6099999999</v>
      </c>
      <c r="F151" s="56">
        <v>0</v>
      </c>
      <c r="G151" s="56">
        <v>0</v>
      </c>
      <c r="H151" s="56">
        <v>0</v>
      </c>
      <c r="I151" s="56">
        <v>0</v>
      </c>
      <c r="J151" s="56">
        <v>0</v>
      </c>
      <c r="K151" s="56">
        <v>0</v>
      </c>
      <c r="L151" s="56">
        <v>899490.95</v>
      </c>
      <c r="M151" s="56">
        <v>0</v>
      </c>
      <c r="N151" s="56">
        <v>0</v>
      </c>
      <c r="O151" s="56">
        <v>0</v>
      </c>
      <c r="P151" s="56">
        <v>0</v>
      </c>
      <c r="Q151" s="56">
        <v>0</v>
      </c>
      <c r="R151" s="56">
        <v>0</v>
      </c>
      <c r="S151" s="56">
        <v>0</v>
      </c>
      <c r="T151" s="56">
        <v>0</v>
      </c>
      <c r="U151" s="56">
        <v>0</v>
      </c>
      <c r="V151" s="56">
        <v>0</v>
      </c>
      <c r="W151" s="56">
        <v>43098.79</v>
      </c>
      <c r="X151" s="56">
        <v>0</v>
      </c>
      <c r="Y151" s="56">
        <v>207770.87</v>
      </c>
      <c r="Z151" s="56">
        <v>0</v>
      </c>
      <c r="AA151" s="56">
        <v>0</v>
      </c>
      <c r="AB151" s="56">
        <v>0</v>
      </c>
      <c r="AC151" s="56">
        <v>0</v>
      </c>
      <c r="AD151" s="56">
        <v>0</v>
      </c>
      <c r="AE151" s="56">
        <v>0</v>
      </c>
      <c r="AG151" s="21"/>
    </row>
    <row r="152" spans="2:33" ht="15.95" hidden="1" customHeight="1" outlineLevel="2" x14ac:dyDescent="0.2">
      <c r="B152" s="5" t="s">
        <v>323</v>
      </c>
      <c r="C152" s="5" t="s">
        <v>53</v>
      </c>
      <c r="D152" s="5" t="s">
        <v>52</v>
      </c>
      <c r="E152" s="57">
        <f t="shared" si="10"/>
        <v>2345548.17</v>
      </c>
      <c r="F152" s="56">
        <v>0</v>
      </c>
      <c r="G152" s="56">
        <v>0</v>
      </c>
      <c r="H152" s="56">
        <v>0</v>
      </c>
      <c r="I152" s="56">
        <v>0</v>
      </c>
      <c r="J152" s="56">
        <v>0</v>
      </c>
      <c r="K152" s="56">
        <v>0</v>
      </c>
      <c r="L152" s="56">
        <v>0</v>
      </c>
      <c r="M152" s="56">
        <v>0</v>
      </c>
      <c r="N152" s="56">
        <v>2080365.7299999997</v>
      </c>
      <c r="O152" s="56">
        <v>0</v>
      </c>
      <c r="P152" s="56">
        <v>0</v>
      </c>
      <c r="Q152" s="56">
        <v>0</v>
      </c>
      <c r="R152" s="56">
        <v>0</v>
      </c>
      <c r="S152" s="56">
        <v>0</v>
      </c>
      <c r="T152" s="56">
        <v>0</v>
      </c>
      <c r="U152" s="56">
        <v>0</v>
      </c>
      <c r="V152" s="56">
        <v>0</v>
      </c>
      <c r="W152" s="56">
        <v>0</v>
      </c>
      <c r="X152" s="56">
        <v>0</v>
      </c>
      <c r="Y152" s="56">
        <v>0</v>
      </c>
      <c r="Z152" s="56">
        <v>0</v>
      </c>
      <c r="AA152" s="56">
        <v>0</v>
      </c>
      <c r="AB152" s="56">
        <v>0</v>
      </c>
      <c r="AC152" s="56">
        <v>265182.44</v>
      </c>
      <c r="AD152" s="56">
        <v>0</v>
      </c>
      <c r="AE152" s="56">
        <v>0</v>
      </c>
      <c r="AG152" s="21"/>
    </row>
    <row r="153" spans="2:33" ht="15.95" hidden="1" customHeight="1" outlineLevel="2" x14ac:dyDescent="0.2">
      <c r="B153" s="5" t="s">
        <v>323</v>
      </c>
      <c r="C153" s="5" t="s">
        <v>51</v>
      </c>
      <c r="D153" s="5" t="s">
        <v>50</v>
      </c>
      <c r="E153" s="57">
        <f t="shared" si="10"/>
        <v>308517.39</v>
      </c>
      <c r="F153" s="56">
        <v>0</v>
      </c>
      <c r="G153" s="56">
        <v>0</v>
      </c>
      <c r="H153" s="56">
        <v>0</v>
      </c>
      <c r="I153" s="56">
        <v>0</v>
      </c>
      <c r="J153" s="56">
        <v>0</v>
      </c>
      <c r="K153" s="56">
        <v>0</v>
      </c>
      <c r="L153" s="56">
        <v>0</v>
      </c>
      <c r="M153" s="56">
        <v>0</v>
      </c>
      <c r="N153" s="56">
        <v>0</v>
      </c>
      <c r="O153" s="56">
        <v>0</v>
      </c>
      <c r="P153" s="56">
        <v>0</v>
      </c>
      <c r="Q153" s="56">
        <v>0</v>
      </c>
      <c r="R153" s="56">
        <v>0</v>
      </c>
      <c r="S153" s="56">
        <v>0</v>
      </c>
      <c r="T153" s="56">
        <v>0</v>
      </c>
      <c r="U153" s="56">
        <v>0</v>
      </c>
      <c r="V153" s="56">
        <v>0</v>
      </c>
      <c r="W153" s="56">
        <v>0</v>
      </c>
      <c r="X153" s="56">
        <v>0</v>
      </c>
      <c r="Y153" s="56">
        <v>0</v>
      </c>
      <c r="Z153" s="56">
        <v>99618.38</v>
      </c>
      <c r="AA153" s="56">
        <v>0</v>
      </c>
      <c r="AB153" s="56">
        <v>0</v>
      </c>
      <c r="AC153" s="56">
        <v>0</v>
      </c>
      <c r="AD153" s="56">
        <v>0</v>
      </c>
      <c r="AE153" s="56">
        <v>208899.00999999998</v>
      </c>
      <c r="AG153" s="21"/>
    </row>
    <row r="154" spans="2:33" ht="15.95" hidden="1" customHeight="1" outlineLevel="2" x14ac:dyDescent="0.2">
      <c r="B154" s="5" t="s">
        <v>323</v>
      </c>
      <c r="C154" s="5" t="s">
        <v>47</v>
      </c>
      <c r="D154" s="5" t="s">
        <v>46</v>
      </c>
      <c r="E154" s="57">
        <f t="shared" si="10"/>
        <v>768589.11148542736</v>
      </c>
      <c r="F154" s="56">
        <v>0</v>
      </c>
      <c r="G154" s="56">
        <v>0</v>
      </c>
      <c r="H154" s="56">
        <v>0</v>
      </c>
      <c r="I154" s="56">
        <v>0</v>
      </c>
      <c r="J154" s="56">
        <v>0</v>
      </c>
      <c r="K154" s="56">
        <v>0</v>
      </c>
      <c r="L154" s="56">
        <v>0</v>
      </c>
      <c r="M154" s="56">
        <v>0</v>
      </c>
      <c r="N154" s="56">
        <v>0</v>
      </c>
      <c r="O154" s="56">
        <v>95404.959999999992</v>
      </c>
      <c r="P154" s="56">
        <v>531640.11148542736</v>
      </c>
      <c r="Q154" s="56">
        <v>70139.679999999993</v>
      </c>
      <c r="R154" s="56">
        <v>0</v>
      </c>
      <c r="S154" s="56">
        <v>0</v>
      </c>
      <c r="T154" s="56">
        <v>0</v>
      </c>
      <c r="U154" s="56">
        <v>0</v>
      </c>
      <c r="V154" s="56">
        <v>50784.25</v>
      </c>
      <c r="W154" s="56">
        <v>0</v>
      </c>
      <c r="X154" s="56">
        <v>18151.36</v>
      </c>
      <c r="Y154" s="56">
        <v>0</v>
      </c>
      <c r="Z154" s="56">
        <v>0</v>
      </c>
      <c r="AA154" s="56">
        <v>0</v>
      </c>
      <c r="AB154" s="56">
        <v>0</v>
      </c>
      <c r="AC154" s="56">
        <v>0</v>
      </c>
      <c r="AD154" s="56">
        <v>2468.75</v>
      </c>
      <c r="AE154" s="56">
        <v>0</v>
      </c>
      <c r="AG154" s="21"/>
    </row>
    <row r="155" spans="2:33" ht="15.95" hidden="1" customHeight="1" outlineLevel="2" x14ac:dyDescent="0.2">
      <c r="B155" s="5" t="s">
        <v>323</v>
      </c>
      <c r="C155" s="5" t="s">
        <v>45</v>
      </c>
      <c r="D155" s="5" t="s">
        <v>44</v>
      </c>
      <c r="E155" s="57">
        <f t="shared" si="10"/>
        <v>539829.61999999988</v>
      </c>
      <c r="F155" s="56">
        <v>0</v>
      </c>
      <c r="G155" s="56">
        <v>0</v>
      </c>
      <c r="H155" s="56">
        <v>0</v>
      </c>
      <c r="I155" s="56">
        <v>0</v>
      </c>
      <c r="J155" s="56">
        <v>0</v>
      </c>
      <c r="K155" s="56">
        <v>49598.600000000006</v>
      </c>
      <c r="L155" s="56">
        <v>38547.97</v>
      </c>
      <c r="M155" s="56">
        <v>0</v>
      </c>
      <c r="N155" s="56">
        <v>0</v>
      </c>
      <c r="O155" s="56">
        <v>0</v>
      </c>
      <c r="P155" s="56">
        <v>0</v>
      </c>
      <c r="Q155" s="56">
        <v>0</v>
      </c>
      <c r="R155" s="56">
        <v>0</v>
      </c>
      <c r="S155" s="56">
        <v>0</v>
      </c>
      <c r="T155" s="56">
        <v>0</v>
      </c>
      <c r="U155" s="56">
        <v>0</v>
      </c>
      <c r="V155" s="56">
        <v>0</v>
      </c>
      <c r="W155" s="56">
        <v>436434.11</v>
      </c>
      <c r="X155" s="56">
        <v>15248.939999999999</v>
      </c>
      <c r="Y155" s="56">
        <v>0</v>
      </c>
      <c r="Z155" s="56">
        <v>0</v>
      </c>
      <c r="AA155" s="56">
        <v>0</v>
      </c>
      <c r="AB155" s="56">
        <v>0</v>
      </c>
      <c r="AC155" s="56">
        <v>0</v>
      </c>
      <c r="AD155" s="56">
        <v>0</v>
      </c>
      <c r="AE155" s="56">
        <v>0</v>
      </c>
      <c r="AG155" s="21"/>
    </row>
    <row r="156" spans="2:33" ht="15.95" hidden="1" customHeight="1" outlineLevel="2" x14ac:dyDescent="0.2">
      <c r="B156" s="5" t="s">
        <v>323</v>
      </c>
      <c r="C156" s="5" t="s">
        <v>43</v>
      </c>
      <c r="D156" s="5" t="s">
        <v>42</v>
      </c>
      <c r="E156" s="57">
        <f t="shared" si="10"/>
        <v>13996.960000000001</v>
      </c>
      <c r="F156" s="56">
        <v>0</v>
      </c>
      <c r="G156" s="56">
        <v>0</v>
      </c>
      <c r="H156" s="56">
        <v>0</v>
      </c>
      <c r="I156" s="56">
        <v>0</v>
      </c>
      <c r="J156" s="56">
        <v>0</v>
      </c>
      <c r="K156" s="56">
        <v>0</v>
      </c>
      <c r="L156" s="56">
        <v>0</v>
      </c>
      <c r="M156" s="56">
        <v>0</v>
      </c>
      <c r="N156" s="56">
        <v>0</v>
      </c>
      <c r="O156" s="56">
        <v>0</v>
      </c>
      <c r="P156" s="56">
        <v>0</v>
      </c>
      <c r="Q156" s="56">
        <v>0</v>
      </c>
      <c r="R156" s="56">
        <v>0</v>
      </c>
      <c r="S156" s="56">
        <v>0</v>
      </c>
      <c r="T156" s="56">
        <v>0</v>
      </c>
      <c r="U156" s="56">
        <v>0</v>
      </c>
      <c r="V156" s="56">
        <v>0</v>
      </c>
      <c r="W156" s="56">
        <v>0</v>
      </c>
      <c r="X156" s="56">
        <v>0</v>
      </c>
      <c r="Y156" s="56">
        <v>13996.960000000001</v>
      </c>
      <c r="Z156" s="56">
        <v>0</v>
      </c>
      <c r="AA156" s="56">
        <v>0</v>
      </c>
      <c r="AB156" s="56">
        <v>0</v>
      </c>
      <c r="AC156" s="56">
        <v>0</v>
      </c>
      <c r="AD156" s="56">
        <v>0</v>
      </c>
      <c r="AE156" s="56">
        <v>0</v>
      </c>
      <c r="AG156" s="21"/>
    </row>
    <row r="157" spans="2:33" ht="15.95" hidden="1" customHeight="1" outlineLevel="2" x14ac:dyDescent="0.2">
      <c r="B157" s="5" t="s">
        <v>323</v>
      </c>
      <c r="C157" s="5" t="s">
        <v>41</v>
      </c>
      <c r="D157" s="5" t="s">
        <v>40</v>
      </c>
      <c r="E157" s="57">
        <f t="shared" si="10"/>
        <v>1862167.49770165</v>
      </c>
      <c r="F157" s="56">
        <v>0</v>
      </c>
      <c r="G157" s="56">
        <v>0</v>
      </c>
      <c r="H157" s="56">
        <v>0</v>
      </c>
      <c r="I157" s="56">
        <v>0</v>
      </c>
      <c r="J157" s="56">
        <v>0</v>
      </c>
      <c r="K157" s="56">
        <v>9.8999999999999986</v>
      </c>
      <c r="L157" s="56">
        <v>0</v>
      </c>
      <c r="M157" s="56">
        <v>0</v>
      </c>
      <c r="N157" s="56">
        <v>0</v>
      </c>
      <c r="O157" s="56">
        <v>357812.49</v>
      </c>
      <c r="P157" s="56">
        <v>1003744.5277016502</v>
      </c>
      <c r="Q157" s="56">
        <v>0</v>
      </c>
      <c r="R157" s="56">
        <v>0</v>
      </c>
      <c r="S157" s="56">
        <v>0</v>
      </c>
      <c r="T157" s="56">
        <v>0</v>
      </c>
      <c r="U157" s="56">
        <v>0</v>
      </c>
      <c r="V157" s="56">
        <v>0</v>
      </c>
      <c r="W157" s="56">
        <v>0</v>
      </c>
      <c r="X157" s="56">
        <v>500600.57999999996</v>
      </c>
      <c r="Y157" s="56">
        <v>0</v>
      </c>
      <c r="Z157" s="56">
        <v>0</v>
      </c>
      <c r="AA157" s="56">
        <v>0</v>
      </c>
      <c r="AB157" s="56">
        <v>0</v>
      </c>
      <c r="AC157" s="56">
        <v>0</v>
      </c>
      <c r="AD157" s="56">
        <v>0</v>
      </c>
      <c r="AE157" s="56">
        <v>0</v>
      </c>
      <c r="AG157" s="21"/>
    </row>
    <row r="158" spans="2:33" ht="15.95" hidden="1" customHeight="1" outlineLevel="2" x14ac:dyDescent="0.2">
      <c r="B158" s="5" t="s">
        <v>323</v>
      </c>
      <c r="C158" s="5" t="s">
        <v>39</v>
      </c>
      <c r="D158" s="5" t="s">
        <v>38</v>
      </c>
      <c r="E158" s="57">
        <f t="shared" si="10"/>
        <v>18826.310000000001</v>
      </c>
      <c r="F158" s="56">
        <v>0</v>
      </c>
      <c r="G158" s="56">
        <v>0</v>
      </c>
      <c r="H158" s="56">
        <v>0</v>
      </c>
      <c r="I158" s="56">
        <v>0</v>
      </c>
      <c r="J158" s="56">
        <v>0</v>
      </c>
      <c r="K158" s="56">
        <v>0</v>
      </c>
      <c r="L158" s="56">
        <v>0</v>
      </c>
      <c r="M158" s="56">
        <v>0</v>
      </c>
      <c r="N158" s="56">
        <v>2017.6999999999998</v>
      </c>
      <c r="O158" s="56">
        <v>0</v>
      </c>
      <c r="P158" s="56">
        <v>0</v>
      </c>
      <c r="Q158" s="56">
        <v>0</v>
      </c>
      <c r="R158" s="56">
        <v>0</v>
      </c>
      <c r="S158" s="56">
        <v>0</v>
      </c>
      <c r="T158" s="56">
        <v>0</v>
      </c>
      <c r="U158" s="56">
        <v>0</v>
      </c>
      <c r="V158" s="56">
        <v>0</v>
      </c>
      <c r="W158" s="56">
        <v>0</v>
      </c>
      <c r="X158" s="56">
        <v>0</v>
      </c>
      <c r="Y158" s="56">
        <v>0</v>
      </c>
      <c r="Z158" s="56">
        <v>0</v>
      </c>
      <c r="AA158" s="56">
        <v>0</v>
      </c>
      <c r="AB158" s="56">
        <v>0</v>
      </c>
      <c r="AC158" s="56">
        <v>16808.61</v>
      </c>
      <c r="AD158" s="56">
        <v>0</v>
      </c>
      <c r="AE158" s="56">
        <v>0</v>
      </c>
      <c r="AG158" s="21"/>
    </row>
    <row r="159" spans="2:33" ht="15.95" hidden="1" customHeight="1" outlineLevel="2" x14ac:dyDescent="0.2">
      <c r="B159" s="5" t="s">
        <v>323</v>
      </c>
      <c r="C159" s="5" t="s">
        <v>37</v>
      </c>
      <c r="D159" s="5" t="s">
        <v>36</v>
      </c>
      <c r="E159" s="57">
        <f t="shared" si="10"/>
        <v>322574.45</v>
      </c>
      <c r="F159" s="56">
        <v>0</v>
      </c>
      <c r="G159" s="56">
        <v>0</v>
      </c>
      <c r="H159" s="56">
        <v>0</v>
      </c>
      <c r="I159" s="56">
        <v>0</v>
      </c>
      <c r="J159" s="56">
        <v>0</v>
      </c>
      <c r="K159" s="56">
        <v>0</v>
      </c>
      <c r="L159" s="56">
        <v>0</v>
      </c>
      <c r="M159" s="56">
        <v>0</v>
      </c>
      <c r="N159" s="56">
        <v>0</v>
      </c>
      <c r="O159" s="56">
        <v>0</v>
      </c>
      <c r="P159" s="56">
        <v>0</v>
      </c>
      <c r="Q159" s="56">
        <v>0</v>
      </c>
      <c r="R159" s="56">
        <v>1196.7600000000002</v>
      </c>
      <c r="S159" s="56">
        <v>0</v>
      </c>
      <c r="T159" s="56">
        <v>0</v>
      </c>
      <c r="U159" s="56">
        <v>0</v>
      </c>
      <c r="V159" s="56">
        <v>0</v>
      </c>
      <c r="W159" s="56">
        <v>0</v>
      </c>
      <c r="X159" s="56">
        <v>0</v>
      </c>
      <c r="Y159" s="56">
        <v>0</v>
      </c>
      <c r="Z159" s="56">
        <v>0</v>
      </c>
      <c r="AA159" s="56">
        <v>321377.69</v>
      </c>
      <c r="AB159" s="56">
        <v>0</v>
      </c>
      <c r="AC159" s="56">
        <v>0</v>
      </c>
      <c r="AD159" s="56">
        <v>0</v>
      </c>
      <c r="AE159" s="56">
        <v>0</v>
      </c>
      <c r="AG159" s="21"/>
    </row>
    <row r="160" spans="2:33" ht="15.95" hidden="1" customHeight="1" outlineLevel="2" x14ac:dyDescent="0.2">
      <c r="B160" s="5" t="s">
        <v>323</v>
      </c>
      <c r="C160" s="5" t="s">
        <v>34</v>
      </c>
      <c r="D160" s="5" t="s">
        <v>33</v>
      </c>
      <c r="E160" s="57">
        <f t="shared" si="10"/>
        <v>128994.88</v>
      </c>
      <c r="F160" s="56">
        <v>0</v>
      </c>
      <c r="G160" s="56">
        <v>0</v>
      </c>
      <c r="H160" s="56">
        <v>0</v>
      </c>
      <c r="I160" s="56">
        <v>0</v>
      </c>
      <c r="J160" s="56">
        <v>0</v>
      </c>
      <c r="K160" s="56">
        <v>0</v>
      </c>
      <c r="L160" s="56">
        <v>0</v>
      </c>
      <c r="M160" s="56">
        <v>0</v>
      </c>
      <c r="N160" s="56">
        <v>0</v>
      </c>
      <c r="O160" s="56">
        <v>0</v>
      </c>
      <c r="P160" s="56">
        <v>0</v>
      </c>
      <c r="Q160" s="56">
        <v>0</v>
      </c>
      <c r="R160" s="56">
        <v>0</v>
      </c>
      <c r="S160" s="56">
        <v>0</v>
      </c>
      <c r="T160" s="56">
        <v>0</v>
      </c>
      <c r="U160" s="56">
        <v>0</v>
      </c>
      <c r="V160" s="56">
        <v>0</v>
      </c>
      <c r="W160" s="56">
        <v>0</v>
      </c>
      <c r="X160" s="56">
        <v>0</v>
      </c>
      <c r="Y160" s="56">
        <v>0</v>
      </c>
      <c r="Z160" s="56">
        <v>0</v>
      </c>
      <c r="AA160" s="56">
        <v>0</v>
      </c>
      <c r="AB160" s="56">
        <v>0</v>
      </c>
      <c r="AC160" s="56">
        <v>0</v>
      </c>
      <c r="AD160" s="56">
        <v>128994.88</v>
      </c>
      <c r="AE160" s="56">
        <v>0</v>
      </c>
      <c r="AG160" s="21"/>
    </row>
    <row r="161" spans="1:33" ht="15.95" customHeight="1" outlineLevel="1" collapsed="1" x14ac:dyDescent="0.2">
      <c r="A161" s="6">
        <v>19</v>
      </c>
      <c r="B161" s="29" t="s">
        <v>322</v>
      </c>
      <c r="D161" s="55" t="s">
        <v>321</v>
      </c>
      <c r="E161" s="11">
        <f t="shared" ref="E161:AE161" si="11">SUBTOTAL(9,E135:E160)</f>
        <v>19677032.097066924</v>
      </c>
      <c r="F161" s="11">
        <f t="shared" si="11"/>
        <v>169147.06999999998</v>
      </c>
      <c r="G161" s="11">
        <f t="shared" si="11"/>
        <v>90146.65</v>
      </c>
      <c r="H161" s="11">
        <f t="shared" si="11"/>
        <v>41133.15</v>
      </c>
      <c r="I161" s="11">
        <f t="shared" si="11"/>
        <v>780266.21</v>
      </c>
      <c r="J161" s="11">
        <f t="shared" si="11"/>
        <v>943493.95</v>
      </c>
      <c r="K161" s="11">
        <f t="shared" si="11"/>
        <v>148979.81</v>
      </c>
      <c r="L161" s="11">
        <f t="shared" si="11"/>
        <v>1804462.71</v>
      </c>
      <c r="M161" s="11">
        <f t="shared" si="11"/>
        <v>140696.25999999998</v>
      </c>
      <c r="N161" s="11">
        <f t="shared" si="11"/>
        <v>2082383.4299999997</v>
      </c>
      <c r="O161" s="11">
        <f t="shared" si="11"/>
        <v>453217.44999999995</v>
      </c>
      <c r="P161" s="11">
        <f t="shared" si="11"/>
        <v>1603227.3270669258</v>
      </c>
      <c r="Q161" s="11">
        <f t="shared" si="11"/>
        <v>79205.87</v>
      </c>
      <c r="R161" s="11">
        <f t="shared" si="11"/>
        <v>494516.52</v>
      </c>
      <c r="S161" s="11">
        <f t="shared" si="11"/>
        <v>0</v>
      </c>
      <c r="T161" s="11">
        <f t="shared" si="11"/>
        <v>1817401</v>
      </c>
      <c r="U161" s="11">
        <f t="shared" si="11"/>
        <v>3330904.48</v>
      </c>
      <c r="V161" s="11">
        <f t="shared" si="11"/>
        <v>50784.25</v>
      </c>
      <c r="W161" s="11">
        <f t="shared" si="11"/>
        <v>875836.92999999993</v>
      </c>
      <c r="X161" s="11">
        <f t="shared" si="11"/>
        <v>550847.59</v>
      </c>
      <c r="Y161" s="11">
        <f t="shared" si="11"/>
        <v>361530.19</v>
      </c>
      <c r="Z161" s="11">
        <f t="shared" si="11"/>
        <v>99618.38</v>
      </c>
      <c r="AA161" s="11">
        <f t="shared" si="11"/>
        <v>341831.39</v>
      </c>
      <c r="AB161" s="11">
        <f t="shared" si="11"/>
        <v>830816.83000000007</v>
      </c>
      <c r="AC161" s="11">
        <f t="shared" si="11"/>
        <v>2246222.0099999998</v>
      </c>
      <c r="AD161" s="11">
        <f t="shared" si="11"/>
        <v>131463.63</v>
      </c>
      <c r="AE161" s="11">
        <f t="shared" si="11"/>
        <v>208899.00999999998</v>
      </c>
      <c r="AG161" s="21"/>
    </row>
    <row r="162" spans="1:33" ht="15.95" hidden="1" customHeight="1" outlineLevel="2" x14ac:dyDescent="0.2">
      <c r="B162" s="5" t="s">
        <v>320</v>
      </c>
      <c r="C162" s="5" t="s">
        <v>30</v>
      </c>
      <c r="D162" s="5" t="s">
        <v>29</v>
      </c>
      <c r="E162" s="57">
        <f>SUM(F162:AE162)</f>
        <v>9532.1200000000008</v>
      </c>
      <c r="F162" s="56">
        <v>0</v>
      </c>
      <c r="G162" s="56">
        <v>0</v>
      </c>
      <c r="H162" s="56">
        <v>9532.1200000000008</v>
      </c>
      <c r="I162" s="56">
        <v>0</v>
      </c>
      <c r="J162" s="56">
        <v>0</v>
      </c>
      <c r="K162" s="56">
        <v>0</v>
      </c>
      <c r="L162" s="56">
        <v>0</v>
      </c>
      <c r="M162" s="56">
        <v>0</v>
      </c>
      <c r="N162" s="56">
        <v>0</v>
      </c>
      <c r="O162" s="56">
        <v>0</v>
      </c>
      <c r="P162" s="56">
        <v>0</v>
      </c>
      <c r="Q162" s="56">
        <v>0</v>
      </c>
      <c r="R162" s="56">
        <v>0</v>
      </c>
      <c r="S162" s="56">
        <v>0</v>
      </c>
      <c r="T162" s="56">
        <v>0</v>
      </c>
      <c r="U162" s="56">
        <v>0</v>
      </c>
      <c r="V162" s="56">
        <v>0</v>
      </c>
      <c r="W162" s="56">
        <v>0</v>
      </c>
      <c r="X162" s="56">
        <v>0</v>
      </c>
      <c r="Y162" s="56">
        <v>0</v>
      </c>
      <c r="Z162" s="56">
        <v>0</v>
      </c>
      <c r="AA162" s="56">
        <v>0</v>
      </c>
      <c r="AB162" s="56">
        <v>0</v>
      </c>
      <c r="AC162" s="56">
        <v>0</v>
      </c>
      <c r="AD162" s="56">
        <v>0</v>
      </c>
      <c r="AE162" s="56">
        <v>0</v>
      </c>
      <c r="AG162" s="21"/>
    </row>
    <row r="163" spans="1:33" ht="15.95" hidden="1" customHeight="1" outlineLevel="2" x14ac:dyDescent="0.2">
      <c r="B163" s="5" t="s">
        <v>320</v>
      </c>
      <c r="C163" s="5" t="s">
        <v>28</v>
      </c>
      <c r="D163" s="5" t="s">
        <v>27</v>
      </c>
      <c r="E163" s="57">
        <f>SUM(F163:AE163)</f>
        <v>311579.01000000007</v>
      </c>
      <c r="F163" s="56">
        <v>0</v>
      </c>
      <c r="G163" s="56">
        <v>0</v>
      </c>
      <c r="H163" s="56">
        <v>0</v>
      </c>
      <c r="I163" s="56">
        <v>0</v>
      </c>
      <c r="J163" s="56">
        <v>0</v>
      </c>
      <c r="K163" s="56">
        <v>0</v>
      </c>
      <c r="L163" s="56">
        <v>94525.540000000008</v>
      </c>
      <c r="M163" s="56">
        <v>0</v>
      </c>
      <c r="N163" s="56">
        <v>0</v>
      </c>
      <c r="O163" s="56">
        <v>0</v>
      </c>
      <c r="P163" s="56">
        <v>0</v>
      </c>
      <c r="Q163" s="56">
        <v>0</v>
      </c>
      <c r="R163" s="56">
        <v>12725.320000000002</v>
      </c>
      <c r="S163" s="56">
        <v>0</v>
      </c>
      <c r="T163" s="56">
        <v>15550.26</v>
      </c>
      <c r="U163" s="56">
        <v>128916.99</v>
      </c>
      <c r="V163" s="56">
        <v>0</v>
      </c>
      <c r="W163" s="56">
        <v>5621.98</v>
      </c>
      <c r="X163" s="56">
        <v>0</v>
      </c>
      <c r="Y163" s="56">
        <v>41955.590000000004</v>
      </c>
      <c r="Z163" s="56">
        <v>0</v>
      </c>
      <c r="AA163" s="56">
        <v>12283.33</v>
      </c>
      <c r="AB163" s="56">
        <v>0</v>
      </c>
      <c r="AC163" s="56">
        <v>0</v>
      </c>
      <c r="AD163" s="56">
        <v>0</v>
      </c>
      <c r="AE163" s="56">
        <v>0</v>
      </c>
      <c r="AG163" s="21"/>
    </row>
    <row r="164" spans="1:33" ht="15.95" hidden="1" customHeight="1" outlineLevel="2" x14ac:dyDescent="0.2">
      <c r="B164" s="5" t="s">
        <v>320</v>
      </c>
      <c r="C164" s="5" t="s">
        <v>26</v>
      </c>
      <c r="D164" s="5" t="s">
        <v>25</v>
      </c>
      <c r="E164" s="57">
        <f>SUM(F164:AE164)</f>
        <v>0</v>
      </c>
      <c r="F164" s="56">
        <v>0</v>
      </c>
      <c r="G164" s="56">
        <v>0</v>
      </c>
      <c r="H164" s="56">
        <v>0</v>
      </c>
      <c r="I164" s="56">
        <v>0</v>
      </c>
      <c r="J164" s="56">
        <v>0</v>
      </c>
      <c r="K164" s="56">
        <v>0</v>
      </c>
      <c r="L164" s="56">
        <v>0</v>
      </c>
      <c r="M164" s="56">
        <v>0</v>
      </c>
      <c r="N164" s="56">
        <v>0</v>
      </c>
      <c r="O164" s="56">
        <v>0</v>
      </c>
      <c r="P164" s="56">
        <v>0</v>
      </c>
      <c r="Q164" s="56">
        <v>0</v>
      </c>
      <c r="R164" s="56">
        <v>0</v>
      </c>
      <c r="S164" s="56">
        <v>0</v>
      </c>
      <c r="T164" s="56">
        <v>0</v>
      </c>
      <c r="U164" s="56">
        <v>0</v>
      </c>
      <c r="V164" s="56">
        <v>0</v>
      </c>
      <c r="W164" s="56">
        <v>0</v>
      </c>
      <c r="X164" s="56">
        <v>0</v>
      </c>
      <c r="Y164" s="56">
        <v>0</v>
      </c>
      <c r="Z164" s="56">
        <v>0</v>
      </c>
      <c r="AA164" s="56">
        <v>0</v>
      </c>
      <c r="AB164" s="56">
        <v>0</v>
      </c>
      <c r="AC164" s="56">
        <v>0</v>
      </c>
      <c r="AD164" s="56">
        <v>0</v>
      </c>
      <c r="AE164" s="56">
        <v>0</v>
      </c>
      <c r="AG164" s="21"/>
    </row>
    <row r="165" spans="1:33" ht="15.95" hidden="1" customHeight="1" outlineLevel="2" x14ac:dyDescent="0.2">
      <c r="B165" s="5" t="s">
        <v>320</v>
      </c>
      <c r="C165" s="5" t="s">
        <v>24</v>
      </c>
      <c r="D165" s="5" t="s">
        <v>23</v>
      </c>
      <c r="E165" s="57">
        <f>SUM(F165:AE165)</f>
        <v>144399.51999999999</v>
      </c>
      <c r="F165" s="56">
        <v>0</v>
      </c>
      <c r="G165" s="56">
        <v>0</v>
      </c>
      <c r="H165" s="56">
        <v>0</v>
      </c>
      <c r="I165" s="56">
        <v>8699.2000000000007</v>
      </c>
      <c r="J165" s="56">
        <v>0</v>
      </c>
      <c r="K165" s="56">
        <v>5315.2999999999993</v>
      </c>
      <c r="L165" s="56">
        <v>5156.91</v>
      </c>
      <c r="M165" s="56">
        <v>8261.369999999999</v>
      </c>
      <c r="N165" s="56">
        <v>0</v>
      </c>
      <c r="O165" s="56">
        <v>11505.89</v>
      </c>
      <c r="P165" s="56">
        <v>0</v>
      </c>
      <c r="Q165" s="56">
        <v>10132.33</v>
      </c>
      <c r="R165" s="56">
        <v>0</v>
      </c>
      <c r="S165" s="56">
        <v>0</v>
      </c>
      <c r="T165" s="56">
        <v>0</v>
      </c>
      <c r="U165" s="56">
        <v>0</v>
      </c>
      <c r="V165" s="56">
        <v>7237.75</v>
      </c>
      <c r="W165" s="56">
        <v>56880.159999999996</v>
      </c>
      <c r="X165" s="56">
        <v>28679.27</v>
      </c>
      <c r="Y165" s="56">
        <v>2531.3399999999997</v>
      </c>
      <c r="Z165" s="56">
        <v>0</v>
      </c>
      <c r="AA165" s="56">
        <v>0</v>
      </c>
      <c r="AB165" s="56">
        <v>0</v>
      </c>
      <c r="AC165" s="56">
        <v>0</v>
      </c>
      <c r="AD165" s="56">
        <v>0</v>
      </c>
      <c r="AE165" s="56">
        <v>0</v>
      </c>
      <c r="AG165" s="21"/>
    </row>
    <row r="166" spans="1:33" ht="15.95" hidden="1" customHeight="1" outlineLevel="2" x14ac:dyDescent="0.2">
      <c r="B166" s="5" t="s">
        <v>320</v>
      </c>
      <c r="C166" s="5" t="s">
        <v>21</v>
      </c>
      <c r="D166" s="5" t="s">
        <v>20</v>
      </c>
      <c r="E166" s="57">
        <f>SUM(F166:AE166)</f>
        <v>58473.539999999994</v>
      </c>
      <c r="F166" s="56">
        <v>14297.310000000001</v>
      </c>
      <c r="G166" s="56">
        <v>16136.52</v>
      </c>
      <c r="H166" s="56">
        <v>0</v>
      </c>
      <c r="I166" s="56">
        <v>0</v>
      </c>
      <c r="J166" s="56">
        <v>0</v>
      </c>
      <c r="K166" s="56">
        <v>0</v>
      </c>
      <c r="L166" s="56">
        <v>0</v>
      </c>
      <c r="M166" s="56">
        <v>0</v>
      </c>
      <c r="N166" s="56">
        <v>12732.32</v>
      </c>
      <c r="O166" s="56">
        <v>0</v>
      </c>
      <c r="P166" s="56">
        <v>0</v>
      </c>
      <c r="Q166" s="56">
        <v>0</v>
      </c>
      <c r="R166" s="56">
        <v>0</v>
      </c>
      <c r="S166" s="56">
        <v>0</v>
      </c>
      <c r="T166" s="56">
        <v>0</v>
      </c>
      <c r="U166" s="56">
        <v>0</v>
      </c>
      <c r="V166" s="56">
        <v>0</v>
      </c>
      <c r="W166" s="56">
        <v>0</v>
      </c>
      <c r="X166" s="56">
        <v>0</v>
      </c>
      <c r="Y166" s="56">
        <v>0</v>
      </c>
      <c r="Z166" s="56">
        <v>0</v>
      </c>
      <c r="AA166" s="56">
        <v>0</v>
      </c>
      <c r="AB166" s="56">
        <v>693.31</v>
      </c>
      <c r="AC166" s="56">
        <v>14614.079999999998</v>
      </c>
      <c r="AD166" s="56">
        <v>0</v>
      </c>
      <c r="AE166" s="56">
        <v>0</v>
      </c>
      <c r="AG166" s="21"/>
    </row>
    <row r="167" spans="1:33" ht="15.95" customHeight="1" outlineLevel="1" collapsed="1" x14ac:dyDescent="0.2">
      <c r="A167" s="6">
        <v>20</v>
      </c>
      <c r="B167" s="29" t="s">
        <v>319</v>
      </c>
      <c r="D167" s="55" t="s">
        <v>318</v>
      </c>
      <c r="E167" s="11">
        <f t="shared" ref="E167:AE167" si="12">SUBTOTAL(9,E162:E166)</f>
        <v>523984.19</v>
      </c>
      <c r="F167" s="11">
        <f t="shared" si="12"/>
        <v>14297.310000000001</v>
      </c>
      <c r="G167" s="11">
        <f t="shared" si="12"/>
        <v>16136.52</v>
      </c>
      <c r="H167" s="11">
        <f t="shared" si="12"/>
        <v>9532.1200000000008</v>
      </c>
      <c r="I167" s="11">
        <f t="shared" si="12"/>
        <v>8699.2000000000007</v>
      </c>
      <c r="J167" s="11">
        <f t="shared" si="12"/>
        <v>0</v>
      </c>
      <c r="K167" s="11">
        <f t="shared" si="12"/>
        <v>5315.2999999999993</v>
      </c>
      <c r="L167" s="11">
        <f t="shared" si="12"/>
        <v>99682.450000000012</v>
      </c>
      <c r="M167" s="11">
        <f t="shared" si="12"/>
        <v>8261.369999999999</v>
      </c>
      <c r="N167" s="11">
        <f t="shared" si="12"/>
        <v>12732.32</v>
      </c>
      <c r="O167" s="11">
        <f t="shared" si="12"/>
        <v>11505.89</v>
      </c>
      <c r="P167" s="11">
        <f t="shared" si="12"/>
        <v>0</v>
      </c>
      <c r="Q167" s="11">
        <f t="shared" si="12"/>
        <v>10132.33</v>
      </c>
      <c r="R167" s="11">
        <f t="shared" si="12"/>
        <v>12725.320000000002</v>
      </c>
      <c r="S167" s="11">
        <f t="shared" si="12"/>
        <v>0</v>
      </c>
      <c r="T167" s="11">
        <f t="shared" si="12"/>
        <v>15550.26</v>
      </c>
      <c r="U167" s="11">
        <f t="shared" si="12"/>
        <v>128916.99</v>
      </c>
      <c r="V167" s="11">
        <f t="shared" si="12"/>
        <v>7237.75</v>
      </c>
      <c r="W167" s="11">
        <f t="shared" si="12"/>
        <v>62502.14</v>
      </c>
      <c r="X167" s="11">
        <f t="shared" si="12"/>
        <v>28679.27</v>
      </c>
      <c r="Y167" s="11">
        <f t="shared" si="12"/>
        <v>44486.93</v>
      </c>
      <c r="Z167" s="11">
        <f t="shared" si="12"/>
        <v>0</v>
      </c>
      <c r="AA167" s="11">
        <f t="shared" si="12"/>
        <v>12283.33</v>
      </c>
      <c r="AB167" s="11">
        <f t="shared" si="12"/>
        <v>693.31</v>
      </c>
      <c r="AC167" s="11">
        <f t="shared" si="12"/>
        <v>14614.079999999998</v>
      </c>
      <c r="AD167" s="11">
        <f t="shared" si="12"/>
        <v>0</v>
      </c>
      <c r="AE167" s="11">
        <f t="shared" si="12"/>
        <v>0</v>
      </c>
      <c r="AG167" s="21"/>
    </row>
    <row r="168" spans="1:33" ht="15.95" hidden="1" customHeight="1" outlineLevel="2" x14ac:dyDescent="0.2">
      <c r="B168" s="5" t="s">
        <v>317</v>
      </c>
      <c r="C168" s="5" t="s">
        <v>30</v>
      </c>
      <c r="D168" s="5" t="s">
        <v>29</v>
      </c>
      <c r="E168" s="57">
        <f>SUM(F168:AE168)</f>
        <v>11338.25</v>
      </c>
      <c r="F168" s="56">
        <v>0</v>
      </c>
      <c r="G168" s="56">
        <v>0</v>
      </c>
      <c r="H168" s="56">
        <v>11338.25</v>
      </c>
      <c r="I168" s="56">
        <v>0</v>
      </c>
      <c r="J168" s="56">
        <v>0</v>
      </c>
      <c r="K168" s="56">
        <v>0</v>
      </c>
      <c r="L168" s="56">
        <v>0</v>
      </c>
      <c r="M168" s="56">
        <v>0</v>
      </c>
      <c r="N168" s="56">
        <v>0</v>
      </c>
      <c r="O168" s="56">
        <v>0</v>
      </c>
      <c r="P168" s="56">
        <v>0</v>
      </c>
      <c r="Q168" s="56">
        <v>0</v>
      </c>
      <c r="R168" s="56">
        <v>0</v>
      </c>
      <c r="S168" s="56">
        <v>0</v>
      </c>
      <c r="T168" s="56">
        <v>0</v>
      </c>
      <c r="U168" s="56">
        <v>0</v>
      </c>
      <c r="V168" s="56">
        <v>0</v>
      </c>
      <c r="W168" s="56">
        <v>0</v>
      </c>
      <c r="X168" s="56">
        <v>0</v>
      </c>
      <c r="Y168" s="56">
        <v>0</v>
      </c>
      <c r="Z168" s="56">
        <v>0</v>
      </c>
      <c r="AA168" s="56">
        <v>0</v>
      </c>
      <c r="AB168" s="56">
        <v>0</v>
      </c>
      <c r="AC168" s="56">
        <v>0</v>
      </c>
      <c r="AD168" s="56">
        <v>0</v>
      </c>
      <c r="AE168" s="56">
        <v>0</v>
      </c>
      <c r="AG168" s="21"/>
    </row>
    <row r="169" spans="1:33" ht="15.95" hidden="1" customHeight="1" outlineLevel="2" x14ac:dyDescent="0.2">
      <c r="B169" s="5" t="s">
        <v>317</v>
      </c>
      <c r="C169" s="5" t="s">
        <v>28</v>
      </c>
      <c r="D169" s="5" t="s">
        <v>27</v>
      </c>
      <c r="E169" s="57">
        <f>SUM(F169:AE169)</f>
        <v>809066.28000000014</v>
      </c>
      <c r="F169" s="56">
        <v>0</v>
      </c>
      <c r="G169" s="56">
        <v>0</v>
      </c>
      <c r="H169" s="56">
        <v>0</v>
      </c>
      <c r="I169" s="56">
        <v>0</v>
      </c>
      <c r="J169" s="56">
        <v>197434.99</v>
      </c>
      <c r="K169" s="56">
        <v>0</v>
      </c>
      <c r="L169" s="56">
        <v>315206.84000000003</v>
      </c>
      <c r="M169" s="56">
        <v>0</v>
      </c>
      <c r="N169" s="56">
        <v>0</v>
      </c>
      <c r="O169" s="56">
        <v>0</v>
      </c>
      <c r="P169" s="56">
        <v>0</v>
      </c>
      <c r="Q169" s="56">
        <v>0</v>
      </c>
      <c r="R169" s="56">
        <v>60016.75</v>
      </c>
      <c r="S169" s="56">
        <v>0</v>
      </c>
      <c r="T169" s="56">
        <v>17187.13</v>
      </c>
      <c r="U169" s="56">
        <v>142487.20000000001</v>
      </c>
      <c r="V169" s="56">
        <v>0</v>
      </c>
      <c r="W169" s="56">
        <v>6213.76</v>
      </c>
      <c r="X169" s="56">
        <v>0</v>
      </c>
      <c r="Y169" s="56">
        <v>46371.969999999994</v>
      </c>
      <c r="Z169" s="56">
        <v>0</v>
      </c>
      <c r="AA169" s="56">
        <v>24147.64</v>
      </c>
      <c r="AB169" s="56">
        <v>0</v>
      </c>
      <c r="AC169" s="56">
        <v>0</v>
      </c>
      <c r="AD169" s="56">
        <v>0</v>
      </c>
      <c r="AE169" s="56">
        <v>0</v>
      </c>
      <c r="AG169" s="21"/>
    </row>
    <row r="170" spans="1:33" ht="15.95" hidden="1" customHeight="1" outlineLevel="2" x14ac:dyDescent="0.2">
      <c r="B170" s="5" t="s">
        <v>317</v>
      </c>
      <c r="C170" s="5" t="s">
        <v>26</v>
      </c>
      <c r="D170" s="5" t="s">
        <v>25</v>
      </c>
      <c r="E170" s="57">
        <f>SUM(F170:AE170)</f>
        <v>86629.22</v>
      </c>
      <c r="F170" s="56">
        <v>0</v>
      </c>
      <c r="G170" s="56">
        <v>0</v>
      </c>
      <c r="H170" s="56">
        <v>0</v>
      </c>
      <c r="I170" s="56">
        <v>0</v>
      </c>
      <c r="J170" s="56">
        <v>0</v>
      </c>
      <c r="K170" s="56">
        <v>0</v>
      </c>
      <c r="L170" s="56">
        <v>0</v>
      </c>
      <c r="M170" s="56">
        <v>0</v>
      </c>
      <c r="N170" s="56">
        <v>0</v>
      </c>
      <c r="O170" s="56">
        <v>0</v>
      </c>
      <c r="P170" s="56">
        <v>0</v>
      </c>
      <c r="Q170" s="56">
        <v>0</v>
      </c>
      <c r="R170" s="56">
        <v>0</v>
      </c>
      <c r="S170" s="56">
        <v>0</v>
      </c>
      <c r="T170" s="56">
        <v>0</v>
      </c>
      <c r="U170" s="56">
        <v>0</v>
      </c>
      <c r="V170" s="56">
        <v>0</v>
      </c>
      <c r="W170" s="56">
        <v>0</v>
      </c>
      <c r="X170" s="56">
        <v>0</v>
      </c>
      <c r="Y170" s="56">
        <v>0</v>
      </c>
      <c r="Z170" s="56">
        <v>20498.41</v>
      </c>
      <c r="AA170" s="56">
        <v>0</v>
      </c>
      <c r="AB170" s="56">
        <v>0</v>
      </c>
      <c r="AC170" s="56">
        <v>0</v>
      </c>
      <c r="AD170" s="56">
        <v>0</v>
      </c>
      <c r="AE170" s="56">
        <v>66130.81</v>
      </c>
      <c r="AG170" s="21"/>
    </row>
    <row r="171" spans="1:33" ht="15.95" hidden="1" customHeight="1" outlineLevel="2" x14ac:dyDescent="0.2">
      <c r="B171" s="5" t="s">
        <v>317</v>
      </c>
      <c r="C171" s="5" t="s">
        <v>24</v>
      </c>
      <c r="D171" s="5" t="s">
        <v>23</v>
      </c>
      <c r="E171" s="57">
        <f>SUM(F171:AE171)</f>
        <v>611180.10037325916</v>
      </c>
      <c r="F171" s="56">
        <v>0</v>
      </c>
      <c r="G171" s="56">
        <v>0</v>
      </c>
      <c r="H171" s="56">
        <v>0</v>
      </c>
      <c r="I171" s="56">
        <v>9614.91</v>
      </c>
      <c r="J171" s="56">
        <v>0</v>
      </c>
      <c r="K171" s="56">
        <v>17833.52</v>
      </c>
      <c r="L171" s="56">
        <v>63439.75</v>
      </c>
      <c r="M171" s="56">
        <v>9130.9800000000014</v>
      </c>
      <c r="N171" s="56">
        <v>0</v>
      </c>
      <c r="O171" s="56">
        <v>56088.76</v>
      </c>
      <c r="P171" s="56">
        <v>212629.33037325909</v>
      </c>
      <c r="Q171" s="56">
        <v>16254.1</v>
      </c>
      <c r="R171" s="56">
        <v>0</v>
      </c>
      <c r="S171" s="56">
        <v>0</v>
      </c>
      <c r="T171" s="56">
        <v>0</v>
      </c>
      <c r="U171" s="56">
        <v>0</v>
      </c>
      <c r="V171" s="56">
        <v>7999.61</v>
      </c>
      <c r="W171" s="56">
        <v>128954.74999999999</v>
      </c>
      <c r="X171" s="56">
        <v>60894.05</v>
      </c>
      <c r="Y171" s="56">
        <v>2797.79</v>
      </c>
      <c r="Z171" s="56">
        <v>0</v>
      </c>
      <c r="AA171" s="56">
        <v>0</v>
      </c>
      <c r="AB171" s="56">
        <v>0</v>
      </c>
      <c r="AC171" s="56">
        <v>0</v>
      </c>
      <c r="AD171" s="56">
        <v>25542.55</v>
      </c>
      <c r="AE171" s="56">
        <v>0</v>
      </c>
      <c r="AG171" s="21"/>
    </row>
    <row r="172" spans="1:33" ht="15.95" hidden="1" customHeight="1" outlineLevel="2" x14ac:dyDescent="0.2">
      <c r="B172" s="5" t="s">
        <v>317</v>
      </c>
      <c r="C172" s="5" t="s">
        <v>21</v>
      </c>
      <c r="D172" s="5" t="s">
        <v>20</v>
      </c>
      <c r="E172" s="57">
        <f>SUM(F172:AE172)</f>
        <v>941096.31</v>
      </c>
      <c r="F172" s="56">
        <v>15802.289999999999</v>
      </c>
      <c r="G172" s="56">
        <v>17835.099999999999</v>
      </c>
      <c r="H172" s="56">
        <v>0</v>
      </c>
      <c r="I172" s="56">
        <v>0</v>
      </c>
      <c r="J172" s="56">
        <v>0</v>
      </c>
      <c r="K172" s="56">
        <v>0</v>
      </c>
      <c r="L172" s="56">
        <v>0</v>
      </c>
      <c r="M172" s="56">
        <v>0</v>
      </c>
      <c r="N172" s="56">
        <v>355064.4</v>
      </c>
      <c r="O172" s="56">
        <v>0</v>
      </c>
      <c r="P172" s="56">
        <v>0</v>
      </c>
      <c r="Q172" s="56">
        <v>0</v>
      </c>
      <c r="R172" s="56">
        <v>0</v>
      </c>
      <c r="S172" s="56">
        <v>0</v>
      </c>
      <c r="T172" s="56">
        <v>0</v>
      </c>
      <c r="U172" s="56">
        <v>0</v>
      </c>
      <c r="V172" s="56">
        <v>0</v>
      </c>
      <c r="W172" s="56">
        <v>0</v>
      </c>
      <c r="X172" s="56">
        <v>0</v>
      </c>
      <c r="Y172" s="56">
        <v>0</v>
      </c>
      <c r="Z172" s="56">
        <v>0</v>
      </c>
      <c r="AA172" s="56">
        <v>0</v>
      </c>
      <c r="AB172" s="56">
        <v>139068.04</v>
      </c>
      <c r="AC172" s="56">
        <v>413326.47999999992</v>
      </c>
      <c r="AD172" s="56">
        <v>0</v>
      </c>
      <c r="AE172" s="56">
        <v>0</v>
      </c>
      <c r="AG172" s="21"/>
    </row>
    <row r="173" spans="1:33" ht="15.95" customHeight="1" outlineLevel="1" collapsed="1" x14ac:dyDescent="0.2">
      <c r="A173" s="6">
        <v>21</v>
      </c>
      <c r="B173" s="29" t="s">
        <v>316</v>
      </c>
      <c r="D173" s="55" t="s">
        <v>315</v>
      </c>
      <c r="E173" s="11">
        <f t="shared" ref="E173:AE173" si="13">SUBTOTAL(9,E168:E172)</f>
        <v>2459310.1603732593</v>
      </c>
      <c r="F173" s="11">
        <f t="shared" si="13"/>
        <v>15802.289999999999</v>
      </c>
      <c r="G173" s="11">
        <f t="shared" si="13"/>
        <v>17835.099999999999</v>
      </c>
      <c r="H173" s="11">
        <f t="shared" si="13"/>
        <v>11338.25</v>
      </c>
      <c r="I173" s="11">
        <f t="shared" si="13"/>
        <v>9614.91</v>
      </c>
      <c r="J173" s="11">
        <f t="shared" si="13"/>
        <v>197434.99</v>
      </c>
      <c r="K173" s="11">
        <f t="shared" si="13"/>
        <v>17833.52</v>
      </c>
      <c r="L173" s="11">
        <f t="shared" si="13"/>
        <v>378646.59</v>
      </c>
      <c r="M173" s="11">
        <f t="shared" si="13"/>
        <v>9130.9800000000014</v>
      </c>
      <c r="N173" s="11">
        <f t="shared" si="13"/>
        <v>355064.4</v>
      </c>
      <c r="O173" s="11">
        <f t="shared" si="13"/>
        <v>56088.76</v>
      </c>
      <c r="P173" s="11">
        <f t="shared" si="13"/>
        <v>212629.33037325909</v>
      </c>
      <c r="Q173" s="11">
        <f t="shared" si="13"/>
        <v>16254.1</v>
      </c>
      <c r="R173" s="11">
        <f t="shared" si="13"/>
        <v>60016.75</v>
      </c>
      <c r="S173" s="11">
        <f t="shared" si="13"/>
        <v>0</v>
      </c>
      <c r="T173" s="11">
        <f t="shared" si="13"/>
        <v>17187.13</v>
      </c>
      <c r="U173" s="11">
        <f t="shared" si="13"/>
        <v>142487.20000000001</v>
      </c>
      <c r="V173" s="11">
        <f t="shared" si="13"/>
        <v>7999.61</v>
      </c>
      <c r="W173" s="11">
        <f t="shared" si="13"/>
        <v>135168.50999999998</v>
      </c>
      <c r="X173" s="11">
        <f t="shared" si="13"/>
        <v>60894.05</v>
      </c>
      <c r="Y173" s="11">
        <f t="shared" si="13"/>
        <v>49169.759999999995</v>
      </c>
      <c r="Z173" s="11">
        <f t="shared" si="13"/>
        <v>20498.41</v>
      </c>
      <c r="AA173" s="11">
        <f t="shared" si="13"/>
        <v>24147.64</v>
      </c>
      <c r="AB173" s="11">
        <f t="shared" si="13"/>
        <v>139068.04</v>
      </c>
      <c r="AC173" s="11">
        <f t="shared" si="13"/>
        <v>413326.47999999992</v>
      </c>
      <c r="AD173" s="11">
        <f t="shared" si="13"/>
        <v>25542.55</v>
      </c>
      <c r="AE173" s="11">
        <f t="shared" si="13"/>
        <v>66130.81</v>
      </c>
      <c r="AG173" s="21"/>
    </row>
    <row r="174" spans="1:33" ht="15.95" hidden="1" customHeight="1" outlineLevel="2" x14ac:dyDescent="0.2">
      <c r="B174" s="5" t="s">
        <v>314</v>
      </c>
      <c r="C174" s="5" t="s">
        <v>17</v>
      </c>
      <c r="D174" s="5" t="s">
        <v>16</v>
      </c>
      <c r="E174" s="57">
        <f>SUM(F174:AE174)</f>
        <v>23160.589999999993</v>
      </c>
      <c r="F174" s="56">
        <v>397.92</v>
      </c>
      <c r="G174" s="56">
        <v>492.87</v>
      </c>
      <c r="H174" s="56">
        <v>225.26</v>
      </c>
      <c r="I174" s="56">
        <v>339.73</v>
      </c>
      <c r="J174" s="56">
        <v>0</v>
      </c>
      <c r="K174" s="56">
        <v>207.46</v>
      </c>
      <c r="L174" s="56">
        <v>4687.1099999999997</v>
      </c>
      <c r="M174" s="56">
        <v>0</v>
      </c>
      <c r="N174" s="56">
        <v>388.89</v>
      </c>
      <c r="O174" s="56">
        <v>449.34999999999997</v>
      </c>
      <c r="P174" s="56">
        <v>0</v>
      </c>
      <c r="Q174" s="56">
        <v>395.68</v>
      </c>
      <c r="R174" s="56">
        <v>963.86</v>
      </c>
      <c r="S174" s="56">
        <v>0</v>
      </c>
      <c r="T174" s="56">
        <v>737.98</v>
      </c>
      <c r="U174" s="56">
        <v>6118.76</v>
      </c>
      <c r="V174" s="56">
        <v>282.66999999999996</v>
      </c>
      <c r="W174" s="56">
        <v>2488.3000000000002</v>
      </c>
      <c r="X174" s="56">
        <v>1968.55</v>
      </c>
      <c r="Y174" s="56">
        <v>2089.7399999999998</v>
      </c>
      <c r="Z174" s="56">
        <v>0</v>
      </c>
      <c r="AA174" s="56">
        <v>459.03</v>
      </c>
      <c r="AB174" s="56">
        <v>21.17</v>
      </c>
      <c r="AC174" s="56">
        <v>446.26000000000005</v>
      </c>
      <c r="AD174" s="56">
        <v>0</v>
      </c>
      <c r="AE174" s="56">
        <v>0</v>
      </c>
      <c r="AG174" s="21"/>
    </row>
    <row r="175" spans="1:33" ht="15.95" hidden="1" customHeight="1" outlineLevel="2" x14ac:dyDescent="0.2">
      <c r="B175" s="5" t="s">
        <v>314</v>
      </c>
      <c r="C175" s="5" t="s">
        <v>15</v>
      </c>
      <c r="D175" s="5" t="s">
        <v>14</v>
      </c>
      <c r="E175" s="57">
        <f>SUM(F175:AE175)</f>
        <v>1768.1</v>
      </c>
      <c r="F175" s="56">
        <v>68.239999999999995</v>
      </c>
      <c r="G175" s="56">
        <v>84.5</v>
      </c>
      <c r="H175" s="56">
        <v>38.64</v>
      </c>
      <c r="I175" s="56">
        <v>58.24</v>
      </c>
      <c r="J175" s="56">
        <v>0</v>
      </c>
      <c r="K175" s="56">
        <v>0.31</v>
      </c>
      <c r="L175" s="56">
        <v>480.64</v>
      </c>
      <c r="M175" s="56">
        <v>0</v>
      </c>
      <c r="N175" s="56">
        <v>66.67</v>
      </c>
      <c r="O175" s="56">
        <v>16.14</v>
      </c>
      <c r="P175" s="56">
        <v>0</v>
      </c>
      <c r="Q175" s="56">
        <v>0</v>
      </c>
      <c r="R175" s="56">
        <v>0</v>
      </c>
      <c r="S175" s="56">
        <v>0</v>
      </c>
      <c r="T175" s="56">
        <v>0</v>
      </c>
      <c r="U175" s="56">
        <v>0</v>
      </c>
      <c r="V175" s="56">
        <v>0</v>
      </c>
      <c r="W175" s="56">
        <v>388.8</v>
      </c>
      <c r="X175" s="56">
        <v>248.29</v>
      </c>
      <c r="Y175" s="56">
        <v>237.45</v>
      </c>
      <c r="Z175" s="56">
        <v>0</v>
      </c>
      <c r="AA175" s="56">
        <v>0</v>
      </c>
      <c r="AB175" s="56">
        <v>3.64</v>
      </c>
      <c r="AC175" s="56">
        <v>76.540000000000006</v>
      </c>
      <c r="AD175" s="56">
        <v>0</v>
      </c>
      <c r="AE175" s="56">
        <v>0</v>
      </c>
      <c r="AG175" s="21"/>
    </row>
    <row r="176" spans="1:33" ht="15.95" hidden="1" customHeight="1" outlineLevel="2" x14ac:dyDescent="0.2">
      <c r="B176" s="5" t="s">
        <v>314</v>
      </c>
      <c r="C176" s="5" t="s">
        <v>13</v>
      </c>
      <c r="D176" s="5" t="s">
        <v>12</v>
      </c>
      <c r="E176" s="57">
        <f>SUM(F176:AE176)</f>
        <v>7877.56</v>
      </c>
      <c r="F176" s="56">
        <v>156.52000000000001</v>
      </c>
      <c r="G176" s="56">
        <v>193.88</v>
      </c>
      <c r="H176" s="56">
        <v>88.77000000000001</v>
      </c>
      <c r="I176" s="56">
        <v>133.63999999999999</v>
      </c>
      <c r="J176" s="56">
        <v>0</v>
      </c>
      <c r="K176" s="56">
        <v>81.72999999999999</v>
      </c>
      <c r="L176" s="56">
        <v>1843.75</v>
      </c>
      <c r="M176" s="56">
        <v>0</v>
      </c>
      <c r="N176" s="56">
        <v>152.96</v>
      </c>
      <c r="O176" s="56">
        <v>139.75</v>
      </c>
      <c r="P176" s="56">
        <v>0</v>
      </c>
      <c r="Q176" s="56">
        <v>155.66</v>
      </c>
      <c r="R176" s="56">
        <v>0</v>
      </c>
      <c r="S176" s="56">
        <v>0</v>
      </c>
      <c r="T176" s="56">
        <v>76.25</v>
      </c>
      <c r="U176" s="56">
        <v>2406.25</v>
      </c>
      <c r="V176" s="56">
        <v>111.17999999999999</v>
      </c>
      <c r="W176" s="56">
        <v>978.7600000000001</v>
      </c>
      <c r="X176" s="56">
        <v>204.05999999999997</v>
      </c>
      <c r="Y176" s="56">
        <v>822.09</v>
      </c>
      <c r="Z176" s="56">
        <v>0</v>
      </c>
      <c r="AA176" s="56">
        <v>148.4</v>
      </c>
      <c r="AB176" s="56">
        <v>8.34</v>
      </c>
      <c r="AC176" s="56">
        <v>175.57000000000002</v>
      </c>
      <c r="AD176" s="56">
        <v>0</v>
      </c>
      <c r="AE176" s="56">
        <v>0</v>
      </c>
      <c r="AG176" s="21"/>
    </row>
    <row r="177" spans="1:33" ht="15.95" hidden="1" customHeight="1" outlineLevel="2" x14ac:dyDescent="0.2">
      <c r="B177" s="5" t="s">
        <v>314</v>
      </c>
      <c r="C177" s="5" t="s">
        <v>11</v>
      </c>
      <c r="D177" s="5" t="s">
        <v>10</v>
      </c>
      <c r="E177" s="57">
        <f>SUM(F177:AE177)</f>
        <v>5609.3799999999992</v>
      </c>
      <c r="F177" s="56">
        <v>125.7</v>
      </c>
      <c r="G177" s="56">
        <v>155.66999999999999</v>
      </c>
      <c r="H177" s="56">
        <v>0</v>
      </c>
      <c r="I177" s="56">
        <v>107.30000000000001</v>
      </c>
      <c r="J177" s="56">
        <v>0</v>
      </c>
      <c r="K177" s="56">
        <v>0.56999999999999995</v>
      </c>
      <c r="L177" s="56">
        <v>1460.28</v>
      </c>
      <c r="M177" s="56">
        <v>0</v>
      </c>
      <c r="N177" s="56">
        <v>122.82</v>
      </c>
      <c r="O177" s="56">
        <v>0</v>
      </c>
      <c r="P177" s="56">
        <v>0</v>
      </c>
      <c r="Q177" s="56">
        <v>0</v>
      </c>
      <c r="R177" s="56">
        <v>0</v>
      </c>
      <c r="S177" s="56">
        <v>0</v>
      </c>
      <c r="T177" s="56">
        <v>61.230000000000004</v>
      </c>
      <c r="U177" s="56">
        <v>1932.61</v>
      </c>
      <c r="V177" s="56">
        <v>0</v>
      </c>
      <c r="W177" s="56">
        <v>716.24</v>
      </c>
      <c r="X177" s="56">
        <v>0</v>
      </c>
      <c r="Y177" s="56">
        <v>660.08</v>
      </c>
      <c r="Z177" s="56">
        <v>0</v>
      </c>
      <c r="AA177" s="56">
        <v>119.16999999999999</v>
      </c>
      <c r="AB177" s="56">
        <v>6.6899999999999995</v>
      </c>
      <c r="AC177" s="56">
        <v>141.01999999999998</v>
      </c>
      <c r="AD177" s="56">
        <v>0</v>
      </c>
      <c r="AE177" s="56">
        <v>0</v>
      </c>
      <c r="AG177" s="21"/>
    </row>
    <row r="178" spans="1:33" ht="15.95" hidden="1" customHeight="1" outlineLevel="2" x14ac:dyDescent="0.2">
      <c r="B178" s="5" t="s">
        <v>314</v>
      </c>
      <c r="C178" s="5" t="s">
        <v>8</v>
      </c>
      <c r="D178" s="5" t="s">
        <v>7</v>
      </c>
      <c r="E178" s="57">
        <f>SUM(F178:AE178)</f>
        <v>1630.5100000000002</v>
      </c>
      <c r="F178" s="56">
        <v>41.019999999999996</v>
      </c>
      <c r="G178" s="56">
        <v>50.82</v>
      </c>
      <c r="H178" s="56">
        <v>23.25</v>
      </c>
      <c r="I178" s="56">
        <v>35.04</v>
      </c>
      <c r="J178" s="56">
        <v>0</v>
      </c>
      <c r="K178" s="56">
        <v>21.42</v>
      </c>
      <c r="L178" s="56">
        <v>208.42</v>
      </c>
      <c r="M178" s="56">
        <v>0</v>
      </c>
      <c r="N178" s="56">
        <v>40.11</v>
      </c>
      <c r="O178" s="56">
        <v>36.630000000000003</v>
      </c>
      <c r="P178" s="56">
        <v>0</v>
      </c>
      <c r="Q178" s="56">
        <v>40.799999999999997</v>
      </c>
      <c r="R178" s="56">
        <v>0</v>
      </c>
      <c r="S178" s="56">
        <v>0</v>
      </c>
      <c r="T178" s="56">
        <v>20</v>
      </c>
      <c r="U178" s="56">
        <v>630.66999999999996</v>
      </c>
      <c r="V178" s="56">
        <v>29.14</v>
      </c>
      <c r="W178" s="56">
        <v>229.08</v>
      </c>
      <c r="X178" s="56">
        <v>54.120000000000005</v>
      </c>
      <c r="Y178" s="56">
        <v>82.88000000000001</v>
      </c>
      <c r="Z178" s="56">
        <v>0</v>
      </c>
      <c r="AA178" s="56">
        <v>38.909999999999997</v>
      </c>
      <c r="AB178" s="56">
        <v>2.1799999999999997</v>
      </c>
      <c r="AC178" s="56">
        <v>46.019999999999996</v>
      </c>
      <c r="AD178" s="56">
        <v>0</v>
      </c>
      <c r="AE178" s="56">
        <v>0</v>
      </c>
      <c r="AG178" s="21"/>
    </row>
    <row r="179" spans="1:33" ht="15.95" customHeight="1" outlineLevel="1" collapsed="1" x14ac:dyDescent="0.2">
      <c r="A179" s="6">
        <v>22</v>
      </c>
      <c r="B179" s="29" t="s">
        <v>313</v>
      </c>
      <c r="D179" s="55" t="s">
        <v>312</v>
      </c>
      <c r="E179" s="11">
        <f t="shared" ref="E179:AE179" si="14">SUBTOTAL(9,E174:E178)</f>
        <v>40046.139999999992</v>
      </c>
      <c r="F179" s="11">
        <f t="shared" si="14"/>
        <v>789.40000000000009</v>
      </c>
      <c r="G179" s="11">
        <f t="shared" si="14"/>
        <v>977.74</v>
      </c>
      <c r="H179" s="11">
        <f t="shared" si="14"/>
        <v>375.91999999999996</v>
      </c>
      <c r="I179" s="11">
        <f t="shared" si="14"/>
        <v>673.95</v>
      </c>
      <c r="J179" s="11">
        <f t="shared" si="14"/>
        <v>0</v>
      </c>
      <c r="K179" s="11">
        <f t="shared" si="14"/>
        <v>311.49</v>
      </c>
      <c r="L179" s="11">
        <f t="shared" si="14"/>
        <v>8680.2000000000007</v>
      </c>
      <c r="M179" s="11">
        <f t="shared" si="14"/>
        <v>0</v>
      </c>
      <c r="N179" s="11">
        <f t="shared" si="14"/>
        <v>771.44999999999993</v>
      </c>
      <c r="O179" s="11">
        <f t="shared" si="14"/>
        <v>641.87</v>
      </c>
      <c r="P179" s="11">
        <f t="shared" si="14"/>
        <v>0</v>
      </c>
      <c r="Q179" s="11">
        <f t="shared" si="14"/>
        <v>592.14</v>
      </c>
      <c r="R179" s="11">
        <f t="shared" si="14"/>
        <v>963.86</v>
      </c>
      <c r="S179" s="11">
        <f t="shared" si="14"/>
        <v>0</v>
      </c>
      <c r="T179" s="11">
        <f t="shared" si="14"/>
        <v>895.46</v>
      </c>
      <c r="U179" s="11">
        <f t="shared" si="14"/>
        <v>11088.29</v>
      </c>
      <c r="V179" s="11">
        <f t="shared" si="14"/>
        <v>422.98999999999995</v>
      </c>
      <c r="W179" s="11">
        <f t="shared" si="14"/>
        <v>4801.18</v>
      </c>
      <c r="X179" s="11">
        <f t="shared" si="14"/>
        <v>2475.02</v>
      </c>
      <c r="Y179" s="11">
        <f t="shared" si="14"/>
        <v>3892.24</v>
      </c>
      <c r="Z179" s="11">
        <f t="shared" si="14"/>
        <v>0</v>
      </c>
      <c r="AA179" s="11">
        <f t="shared" si="14"/>
        <v>765.50999999999988</v>
      </c>
      <c r="AB179" s="11">
        <f t="shared" si="14"/>
        <v>42.02</v>
      </c>
      <c r="AC179" s="11">
        <f t="shared" si="14"/>
        <v>885.41000000000008</v>
      </c>
      <c r="AD179" s="11">
        <f t="shared" si="14"/>
        <v>0</v>
      </c>
      <c r="AE179" s="11">
        <f t="shared" si="14"/>
        <v>0</v>
      </c>
      <c r="AG179" s="21"/>
    </row>
    <row r="180" spans="1:33" ht="15.95" hidden="1" customHeight="1" outlineLevel="2" x14ac:dyDescent="0.2">
      <c r="B180" s="5" t="s">
        <v>311</v>
      </c>
      <c r="C180" s="5" t="s">
        <v>17</v>
      </c>
      <c r="D180" s="5" t="s">
        <v>16</v>
      </c>
      <c r="E180" s="57">
        <f>SUM(F180:AE180)</f>
        <v>491158.67157810007</v>
      </c>
      <c r="F180" s="56">
        <v>5359.16</v>
      </c>
      <c r="G180" s="56">
        <v>2101.23</v>
      </c>
      <c r="H180" s="56">
        <v>1007.7</v>
      </c>
      <c r="I180" s="56">
        <v>1448.32</v>
      </c>
      <c r="J180" s="56">
        <v>23427.270000000004</v>
      </c>
      <c r="K180" s="56">
        <v>1860.68</v>
      </c>
      <c r="L180" s="56">
        <v>38267.300000000003</v>
      </c>
      <c r="M180" s="56">
        <v>20823.559999999998</v>
      </c>
      <c r="N180" s="56">
        <v>68781.62</v>
      </c>
      <c r="O180" s="56">
        <v>4500.3799999999992</v>
      </c>
      <c r="P180" s="56">
        <v>124018.04157810005</v>
      </c>
      <c r="Q180" s="56">
        <v>2180.37</v>
      </c>
      <c r="R180" s="56">
        <v>8343.51</v>
      </c>
      <c r="S180" s="56">
        <v>0</v>
      </c>
      <c r="T180" s="56">
        <v>3146.1499999999996</v>
      </c>
      <c r="U180" s="56">
        <v>26085.24</v>
      </c>
      <c r="V180" s="56">
        <v>1205.02</v>
      </c>
      <c r="W180" s="56">
        <v>17060.149999999998</v>
      </c>
      <c r="X180" s="56">
        <v>11297.309999999998</v>
      </c>
      <c r="Y180" s="56">
        <v>8908.880000000001</v>
      </c>
      <c r="Z180" s="56">
        <v>3772.54</v>
      </c>
      <c r="AA180" s="56">
        <v>4348.45</v>
      </c>
      <c r="AB180" s="56">
        <v>10651.92</v>
      </c>
      <c r="AC180" s="56">
        <v>95217.260000000024</v>
      </c>
      <c r="AD180" s="56">
        <v>2478.3200000000002</v>
      </c>
      <c r="AE180" s="56">
        <v>4868.29</v>
      </c>
      <c r="AG180" s="21"/>
    </row>
    <row r="181" spans="1:33" ht="15.95" hidden="1" customHeight="1" outlineLevel="2" x14ac:dyDescent="0.2">
      <c r="B181" s="5" t="s">
        <v>311</v>
      </c>
      <c r="C181" s="5" t="s">
        <v>15</v>
      </c>
      <c r="D181" s="5" t="s">
        <v>14</v>
      </c>
      <c r="E181" s="57">
        <f>SUM(F181:AE181)</f>
        <v>55180.042767220322</v>
      </c>
      <c r="F181" s="56">
        <v>924.81999999999994</v>
      </c>
      <c r="G181" s="56">
        <v>360.25</v>
      </c>
      <c r="H181" s="56">
        <v>172.89000000000001</v>
      </c>
      <c r="I181" s="56">
        <v>248.31</v>
      </c>
      <c r="J181" s="56">
        <v>0</v>
      </c>
      <c r="K181" s="56">
        <v>48.22</v>
      </c>
      <c r="L181" s="56">
        <v>3804.3599999999997</v>
      </c>
      <c r="M181" s="56">
        <v>0</v>
      </c>
      <c r="N181" s="56">
        <v>11792.34</v>
      </c>
      <c r="O181" s="56">
        <v>373.09000000000003</v>
      </c>
      <c r="P181" s="56">
        <v>13464.152767220325</v>
      </c>
      <c r="Q181" s="56">
        <v>0</v>
      </c>
      <c r="R181" s="56">
        <v>0</v>
      </c>
      <c r="S181" s="56">
        <v>0</v>
      </c>
      <c r="T181" s="56">
        <v>0</v>
      </c>
      <c r="U181" s="56">
        <v>0</v>
      </c>
      <c r="V181" s="56">
        <v>0</v>
      </c>
      <c r="W181" s="56">
        <v>1792.8999999999999</v>
      </c>
      <c r="X181" s="56">
        <v>1554.13</v>
      </c>
      <c r="Y181" s="56">
        <v>1012.31</v>
      </c>
      <c r="Z181" s="56">
        <v>646.79000000000008</v>
      </c>
      <c r="AA181" s="56">
        <v>0</v>
      </c>
      <c r="AB181" s="56">
        <v>1825.3999999999999</v>
      </c>
      <c r="AC181" s="56">
        <v>16325.43</v>
      </c>
      <c r="AD181" s="56">
        <v>0</v>
      </c>
      <c r="AE181" s="56">
        <v>834.65</v>
      </c>
      <c r="AG181" s="21"/>
    </row>
    <row r="182" spans="1:33" ht="15.95" hidden="1" customHeight="1" outlineLevel="2" x14ac:dyDescent="0.2">
      <c r="B182" s="5" t="s">
        <v>311</v>
      </c>
      <c r="C182" s="5" t="s">
        <v>13</v>
      </c>
      <c r="D182" s="5" t="s">
        <v>12</v>
      </c>
      <c r="E182" s="57">
        <f>SUM(F182:AE182)</f>
        <v>153628.26832106328</v>
      </c>
      <c r="F182" s="56">
        <v>2075.98</v>
      </c>
      <c r="G182" s="56">
        <v>826.53</v>
      </c>
      <c r="H182" s="56">
        <v>397.11</v>
      </c>
      <c r="I182" s="56">
        <v>569.69000000000005</v>
      </c>
      <c r="J182" s="56">
        <v>9213.42</v>
      </c>
      <c r="K182" s="56">
        <v>733.03000000000009</v>
      </c>
      <c r="L182" s="56">
        <v>15053.66</v>
      </c>
      <c r="M182" s="56">
        <v>8191.1299999999992</v>
      </c>
      <c r="N182" s="56">
        <v>27056.310000000005</v>
      </c>
      <c r="O182" s="56">
        <v>914.37</v>
      </c>
      <c r="P182" s="56">
        <v>17893.768321063297</v>
      </c>
      <c r="Q182" s="56">
        <v>857.72</v>
      </c>
      <c r="R182" s="56">
        <v>7.28</v>
      </c>
      <c r="S182" s="56">
        <v>0</v>
      </c>
      <c r="T182" s="56">
        <v>325.03000000000003</v>
      </c>
      <c r="U182" s="56">
        <v>10258.200000000001</v>
      </c>
      <c r="V182" s="56">
        <v>473.96</v>
      </c>
      <c r="W182" s="56">
        <v>6710.57</v>
      </c>
      <c r="X182" s="56">
        <v>973.38</v>
      </c>
      <c r="Y182" s="56">
        <v>3504.6699999999996</v>
      </c>
      <c r="Z182" s="56">
        <v>1483.9499999999998</v>
      </c>
      <c r="AA182" s="56">
        <v>1573.43</v>
      </c>
      <c r="AB182" s="56">
        <v>4190.83</v>
      </c>
      <c r="AC182" s="56">
        <v>37454.420000000013</v>
      </c>
      <c r="AD182" s="56">
        <v>974.87</v>
      </c>
      <c r="AE182" s="56">
        <v>1914.96</v>
      </c>
      <c r="AG182" s="21"/>
    </row>
    <row r="183" spans="1:33" ht="15.95" hidden="1" customHeight="1" outlineLevel="2" x14ac:dyDescent="0.2">
      <c r="B183" s="5" t="s">
        <v>311</v>
      </c>
      <c r="C183" s="5" t="s">
        <v>11</v>
      </c>
      <c r="D183" s="5" t="s">
        <v>10</v>
      </c>
      <c r="E183" s="57">
        <f>SUM(F183:AE183)</f>
        <v>95119.84</v>
      </c>
      <c r="F183" s="56">
        <v>1662.8500000000001</v>
      </c>
      <c r="G183" s="56">
        <v>663.65</v>
      </c>
      <c r="H183" s="56">
        <v>0</v>
      </c>
      <c r="I183" s="56">
        <v>457.46000000000004</v>
      </c>
      <c r="J183" s="56">
        <v>7397.8</v>
      </c>
      <c r="K183" s="56">
        <v>88.9</v>
      </c>
      <c r="L183" s="56">
        <v>10220.570000000002</v>
      </c>
      <c r="M183" s="56">
        <v>0</v>
      </c>
      <c r="N183" s="56">
        <v>21724.090000000004</v>
      </c>
      <c r="O183" s="56">
        <v>0</v>
      </c>
      <c r="P183" s="56">
        <v>0</v>
      </c>
      <c r="Q183" s="56">
        <v>0</v>
      </c>
      <c r="R183" s="56">
        <v>7.28</v>
      </c>
      <c r="S183" s="56">
        <v>0</v>
      </c>
      <c r="T183" s="56">
        <v>261</v>
      </c>
      <c r="U183" s="56">
        <v>8239.0300000000007</v>
      </c>
      <c r="V183" s="56">
        <v>0</v>
      </c>
      <c r="W183" s="56">
        <v>3302.85</v>
      </c>
      <c r="X183" s="56">
        <v>78.650000000000006</v>
      </c>
      <c r="Y183" s="56">
        <v>2813.9999999999995</v>
      </c>
      <c r="Z183" s="56">
        <v>1191.52</v>
      </c>
      <c r="AA183" s="56">
        <v>1263.45</v>
      </c>
      <c r="AB183" s="56">
        <v>3365.63</v>
      </c>
      <c r="AC183" s="56">
        <v>30074.799999999999</v>
      </c>
      <c r="AD183" s="56">
        <v>768.68000000000006</v>
      </c>
      <c r="AE183" s="56">
        <v>1537.6299999999999</v>
      </c>
      <c r="AG183" s="21"/>
    </row>
    <row r="184" spans="1:33" ht="15.95" hidden="1" customHeight="1" outlineLevel="2" x14ac:dyDescent="0.2">
      <c r="B184" s="5" t="s">
        <v>311</v>
      </c>
      <c r="C184" s="5" t="s">
        <v>8</v>
      </c>
      <c r="D184" s="5" t="s">
        <v>7</v>
      </c>
      <c r="E184" s="57">
        <f>SUM(F184:AE184)</f>
        <v>37350.600929046261</v>
      </c>
      <c r="F184" s="56">
        <v>527.05999999999995</v>
      </c>
      <c r="G184" s="56">
        <v>216.65</v>
      </c>
      <c r="H184" s="56">
        <v>104.10000000000001</v>
      </c>
      <c r="I184" s="56">
        <v>149.35</v>
      </c>
      <c r="J184" s="56">
        <v>2414.35</v>
      </c>
      <c r="K184" s="56">
        <v>192.18</v>
      </c>
      <c r="L184" s="56">
        <v>1718.57</v>
      </c>
      <c r="M184" s="56">
        <v>2147.1799999999998</v>
      </c>
      <c r="N184" s="56">
        <v>7092.38</v>
      </c>
      <c r="O184" s="56">
        <v>239.67000000000002</v>
      </c>
      <c r="P184" s="56">
        <v>4692.4509290462593</v>
      </c>
      <c r="Q184" s="56">
        <v>224.84</v>
      </c>
      <c r="R184" s="56">
        <v>3.64</v>
      </c>
      <c r="S184" s="56">
        <v>0</v>
      </c>
      <c r="T184" s="56">
        <v>85.25</v>
      </c>
      <c r="U184" s="56">
        <v>2688.66</v>
      </c>
      <c r="V184" s="56">
        <v>124.25</v>
      </c>
      <c r="W184" s="56">
        <v>1641.8899999999999</v>
      </c>
      <c r="X184" s="56">
        <v>257.84000000000003</v>
      </c>
      <c r="Y184" s="56">
        <v>353.3</v>
      </c>
      <c r="Z184" s="56">
        <v>388.97999999999996</v>
      </c>
      <c r="AA184" s="56">
        <v>412.47</v>
      </c>
      <c r="AB184" s="56">
        <v>1098.73</v>
      </c>
      <c r="AC184" s="56">
        <v>9819.2999999999993</v>
      </c>
      <c r="AD184" s="56">
        <v>255.54</v>
      </c>
      <c r="AE184" s="56">
        <v>501.97</v>
      </c>
      <c r="AG184" s="21"/>
    </row>
    <row r="185" spans="1:33" ht="15.95" customHeight="1" outlineLevel="1" collapsed="1" x14ac:dyDescent="0.2">
      <c r="A185" s="6">
        <v>23</v>
      </c>
      <c r="B185" s="29" t="s">
        <v>310</v>
      </c>
      <c r="D185" s="55" t="s">
        <v>309</v>
      </c>
      <c r="E185" s="11">
        <f t="shared" ref="E185:AE185" si="15">SUBTOTAL(9,E180:E184)</f>
        <v>832437.42359542986</v>
      </c>
      <c r="F185" s="11">
        <f t="shared" si="15"/>
        <v>10549.869999999999</v>
      </c>
      <c r="G185" s="11">
        <f t="shared" si="15"/>
        <v>4168.3100000000004</v>
      </c>
      <c r="H185" s="11">
        <f t="shared" si="15"/>
        <v>1681.8000000000002</v>
      </c>
      <c r="I185" s="11">
        <f t="shared" si="15"/>
        <v>2873.1299999999997</v>
      </c>
      <c r="J185" s="11">
        <f t="shared" si="15"/>
        <v>42452.840000000004</v>
      </c>
      <c r="K185" s="11">
        <f t="shared" si="15"/>
        <v>2923.01</v>
      </c>
      <c r="L185" s="11">
        <f t="shared" si="15"/>
        <v>69064.460000000021</v>
      </c>
      <c r="M185" s="11">
        <f t="shared" si="15"/>
        <v>31161.869999999995</v>
      </c>
      <c r="N185" s="11">
        <f t="shared" si="15"/>
        <v>136446.74</v>
      </c>
      <c r="O185" s="11">
        <f t="shared" si="15"/>
        <v>6027.5099999999993</v>
      </c>
      <c r="P185" s="11">
        <f t="shared" si="15"/>
        <v>160068.41359542991</v>
      </c>
      <c r="Q185" s="11">
        <f t="shared" si="15"/>
        <v>3262.9300000000003</v>
      </c>
      <c r="R185" s="11">
        <f t="shared" si="15"/>
        <v>8361.7100000000009</v>
      </c>
      <c r="S185" s="11">
        <f t="shared" si="15"/>
        <v>0</v>
      </c>
      <c r="T185" s="11">
        <f t="shared" si="15"/>
        <v>3817.43</v>
      </c>
      <c r="U185" s="11">
        <f t="shared" si="15"/>
        <v>47271.130000000005</v>
      </c>
      <c r="V185" s="11">
        <f t="shared" si="15"/>
        <v>1803.23</v>
      </c>
      <c r="W185" s="11">
        <f t="shared" si="15"/>
        <v>30508.359999999997</v>
      </c>
      <c r="X185" s="11">
        <f t="shared" si="15"/>
        <v>14161.309999999998</v>
      </c>
      <c r="Y185" s="11">
        <f t="shared" si="15"/>
        <v>16593.16</v>
      </c>
      <c r="Z185" s="11">
        <f t="shared" si="15"/>
        <v>7483.7799999999988</v>
      </c>
      <c r="AA185" s="11">
        <f t="shared" si="15"/>
        <v>7597.8</v>
      </c>
      <c r="AB185" s="11">
        <f t="shared" si="15"/>
        <v>21132.510000000002</v>
      </c>
      <c r="AC185" s="11">
        <f t="shared" si="15"/>
        <v>188891.21000000002</v>
      </c>
      <c r="AD185" s="11">
        <f t="shared" si="15"/>
        <v>4477.41</v>
      </c>
      <c r="AE185" s="11">
        <f t="shared" si="15"/>
        <v>9657.4999999999982</v>
      </c>
      <c r="AG185" s="21"/>
    </row>
    <row r="186" spans="1:33" ht="15.95" hidden="1" customHeight="1" outlineLevel="2" x14ac:dyDescent="0.2">
      <c r="B186" s="5" t="s">
        <v>308</v>
      </c>
      <c r="C186" s="5" t="s">
        <v>91</v>
      </c>
      <c r="D186" s="5" t="s">
        <v>90</v>
      </c>
      <c r="E186" s="57">
        <f t="shared" ref="E186:E222" si="16">SUM(F186:AE186)</f>
        <v>5827898.3900000006</v>
      </c>
      <c r="F186" s="56">
        <v>101428</v>
      </c>
      <c r="G186" s="56">
        <v>114477.74</v>
      </c>
      <c r="H186" s="56">
        <v>52317.659999999996</v>
      </c>
      <c r="I186" s="56">
        <v>78906.52</v>
      </c>
      <c r="J186" s="56">
        <v>153461.78999999998</v>
      </c>
      <c r="K186" s="56">
        <v>48182.92</v>
      </c>
      <c r="L186" s="56">
        <v>1144606.45</v>
      </c>
      <c r="M186" s="56">
        <v>74934.760000000009</v>
      </c>
      <c r="N186" s="56">
        <v>90327</v>
      </c>
      <c r="O186" s="56">
        <v>104367.72</v>
      </c>
      <c r="P186" s="56">
        <v>0</v>
      </c>
      <c r="Q186" s="56">
        <v>91900.659999999989</v>
      </c>
      <c r="R186" s="56">
        <v>164595.80000000002</v>
      </c>
      <c r="S186" s="56">
        <v>0</v>
      </c>
      <c r="T186" s="56">
        <v>171404.27000000002</v>
      </c>
      <c r="U186" s="56">
        <v>1421090.87</v>
      </c>
      <c r="V186" s="56">
        <v>65650.009999999995</v>
      </c>
      <c r="W186" s="56">
        <v>595008.00000000012</v>
      </c>
      <c r="X186" s="56">
        <v>457351.49000000005</v>
      </c>
      <c r="Y186" s="56">
        <v>485367.91000000003</v>
      </c>
      <c r="Z186" s="56">
        <v>20378.759999999998</v>
      </c>
      <c r="AA186" s="56">
        <v>181528.53</v>
      </c>
      <c r="AB186" s="56">
        <v>106954.74</v>
      </c>
      <c r="AC186" s="56">
        <v>103656.79000000001</v>
      </c>
      <c r="AD186" s="56">
        <v>0</v>
      </c>
      <c r="AE186" s="56">
        <v>0</v>
      </c>
      <c r="AG186" s="21"/>
    </row>
    <row r="187" spans="1:33" ht="15.95" hidden="1" customHeight="1" outlineLevel="2" x14ac:dyDescent="0.2">
      <c r="B187" s="5" t="s">
        <v>308</v>
      </c>
      <c r="C187" s="5" t="s">
        <v>17</v>
      </c>
      <c r="D187" s="5" t="s">
        <v>16</v>
      </c>
      <c r="E187" s="57">
        <f t="shared" si="16"/>
        <v>0</v>
      </c>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G187" s="21"/>
    </row>
    <row r="188" spans="1:33" ht="15.95" hidden="1" customHeight="1" outlineLevel="2" x14ac:dyDescent="0.2">
      <c r="B188" s="5" t="s">
        <v>308</v>
      </c>
      <c r="C188" s="5" t="s">
        <v>15</v>
      </c>
      <c r="D188" s="5" t="s">
        <v>14</v>
      </c>
      <c r="E188" s="57">
        <f t="shared" si="16"/>
        <v>0</v>
      </c>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G188" s="21"/>
    </row>
    <row r="189" spans="1:33" ht="15.95" hidden="1" customHeight="1" outlineLevel="2" x14ac:dyDescent="0.2">
      <c r="B189" s="5" t="s">
        <v>308</v>
      </c>
      <c r="C189" s="5" t="s">
        <v>13</v>
      </c>
      <c r="D189" s="5" t="s">
        <v>12</v>
      </c>
      <c r="E189" s="57">
        <f t="shared" si="16"/>
        <v>0</v>
      </c>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G189" s="21"/>
    </row>
    <row r="190" spans="1:33" ht="15.95" hidden="1" customHeight="1" outlineLevel="2" x14ac:dyDescent="0.2">
      <c r="B190" s="5" t="s">
        <v>308</v>
      </c>
      <c r="C190" s="5" t="s">
        <v>11</v>
      </c>
      <c r="D190" s="5" t="s">
        <v>10</v>
      </c>
      <c r="E190" s="57">
        <f t="shared" si="16"/>
        <v>0</v>
      </c>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G190" s="21"/>
    </row>
    <row r="191" spans="1:33" ht="15.95" hidden="1" customHeight="1" outlineLevel="2" x14ac:dyDescent="0.2">
      <c r="B191" s="5" t="s">
        <v>308</v>
      </c>
      <c r="C191" s="5" t="s">
        <v>8</v>
      </c>
      <c r="D191" s="5" t="s">
        <v>7</v>
      </c>
      <c r="E191" s="57">
        <f t="shared" si="16"/>
        <v>0</v>
      </c>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G191" s="21"/>
    </row>
    <row r="192" spans="1:33" ht="15.95" hidden="1" customHeight="1" outlineLevel="2" x14ac:dyDescent="0.2">
      <c r="B192" s="5" t="s">
        <v>308</v>
      </c>
      <c r="C192" s="5" t="s">
        <v>30</v>
      </c>
      <c r="D192" s="5" t="s">
        <v>29</v>
      </c>
      <c r="E192" s="57">
        <f t="shared" si="16"/>
        <v>0</v>
      </c>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G192" s="21"/>
    </row>
    <row r="193" spans="2:33" ht="15.95" hidden="1" customHeight="1" outlineLevel="2" x14ac:dyDescent="0.2">
      <c r="B193" s="5" t="s">
        <v>308</v>
      </c>
      <c r="C193" s="5" t="s">
        <v>28</v>
      </c>
      <c r="D193" s="5" t="s">
        <v>27</v>
      </c>
      <c r="E193" s="57">
        <f t="shared" si="16"/>
        <v>0</v>
      </c>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G193" s="21"/>
    </row>
    <row r="194" spans="2:33" ht="15.95" hidden="1" customHeight="1" outlineLevel="2" x14ac:dyDescent="0.2">
      <c r="B194" s="5" t="s">
        <v>308</v>
      </c>
      <c r="C194" s="5" t="s">
        <v>26</v>
      </c>
      <c r="D194" s="5" t="s">
        <v>25</v>
      </c>
      <c r="E194" s="57">
        <f t="shared" si="16"/>
        <v>0</v>
      </c>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G194" s="21"/>
    </row>
    <row r="195" spans="2:33" ht="15.95" hidden="1" customHeight="1" outlineLevel="2" x14ac:dyDescent="0.2">
      <c r="B195" s="5" t="s">
        <v>308</v>
      </c>
      <c r="C195" s="5" t="s">
        <v>24</v>
      </c>
      <c r="D195" s="5" t="s">
        <v>23</v>
      </c>
      <c r="E195" s="57">
        <f t="shared" si="16"/>
        <v>0</v>
      </c>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G195" s="21"/>
    </row>
    <row r="196" spans="2:33" ht="15.95" hidden="1" customHeight="1" outlineLevel="2" x14ac:dyDescent="0.2">
      <c r="B196" s="5" t="s">
        <v>308</v>
      </c>
      <c r="C196" s="5" t="s">
        <v>21</v>
      </c>
      <c r="D196" s="5" t="s">
        <v>20</v>
      </c>
      <c r="E196" s="57">
        <f t="shared" si="16"/>
        <v>0</v>
      </c>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G196" s="21"/>
    </row>
    <row r="197" spans="2:33" ht="15.95" hidden="1" customHeight="1" outlineLevel="2" x14ac:dyDescent="0.2">
      <c r="B197" s="5" t="s">
        <v>308</v>
      </c>
      <c r="C197" s="5" t="s">
        <v>87</v>
      </c>
      <c r="D197" s="5" t="s">
        <v>86</v>
      </c>
      <c r="E197" s="57">
        <f t="shared" si="16"/>
        <v>0</v>
      </c>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G197" s="21"/>
    </row>
    <row r="198" spans="2:33" ht="15.95" hidden="1" customHeight="1" outlineLevel="2" x14ac:dyDescent="0.2">
      <c r="B198" s="5" t="s">
        <v>308</v>
      </c>
      <c r="C198" s="5" t="s">
        <v>85</v>
      </c>
      <c r="D198" s="5" t="s">
        <v>84</v>
      </c>
      <c r="E198" s="57">
        <f t="shared" si="16"/>
        <v>0</v>
      </c>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G198" s="21"/>
    </row>
    <row r="199" spans="2:33" ht="15.95" hidden="1" customHeight="1" outlineLevel="2" x14ac:dyDescent="0.2">
      <c r="B199" s="5" t="s">
        <v>308</v>
      </c>
      <c r="C199" s="5" t="s">
        <v>83</v>
      </c>
      <c r="D199" s="5" t="s">
        <v>82</v>
      </c>
      <c r="E199" s="57">
        <f t="shared" si="16"/>
        <v>0</v>
      </c>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G199" s="21"/>
    </row>
    <row r="200" spans="2:33" ht="15.95" hidden="1" customHeight="1" outlineLevel="2" x14ac:dyDescent="0.2">
      <c r="B200" s="5" t="s">
        <v>308</v>
      </c>
      <c r="C200" s="5" t="s">
        <v>81</v>
      </c>
      <c r="D200" s="5" t="s">
        <v>80</v>
      </c>
      <c r="E200" s="57">
        <f t="shared" si="16"/>
        <v>0</v>
      </c>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G200" s="21"/>
    </row>
    <row r="201" spans="2:33" ht="15.95" hidden="1" customHeight="1" outlineLevel="2" x14ac:dyDescent="0.2">
      <c r="B201" s="5" t="s">
        <v>308</v>
      </c>
      <c r="C201" s="5" t="s">
        <v>79</v>
      </c>
      <c r="D201" s="5" t="s">
        <v>78</v>
      </c>
      <c r="E201" s="57">
        <f t="shared" si="16"/>
        <v>0</v>
      </c>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G201" s="21"/>
    </row>
    <row r="202" spans="2:33" ht="15.95" hidden="1" customHeight="1" outlineLevel="2" x14ac:dyDescent="0.2">
      <c r="B202" s="5" t="s">
        <v>308</v>
      </c>
      <c r="C202" s="5" t="s">
        <v>77</v>
      </c>
      <c r="D202" s="5" t="s">
        <v>76</v>
      </c>
      <c r="E202" s="57">
        <f t="shared" si="16"/>
        <v>0</v>
      </c>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G202" s="21"/>
    </row>
    <row r="203" spans="2:33" ht="15.95" hidden="1" customHeight="1" outlineLevel="2" x14ac:dyDescent="0.2">
      <c r="B203" s="5" t="s">
        <v>308</v>
      </c>
      <c r="C203" s="5" t="s">
        <v>75</v>
      </c>
      <c r="D203" s="5" t="s">
        <v>74</v>
      </c>
      <c r="E203" s="57">
        <f t="shared" si="16"/>
        <v>0</v>
      </c>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G203" s="21"/>
    </row>
    <row r="204" spans="2:33" ht="15.95" hidden="1" customHeight="1" outlineLevel="2" x14ac:dyDescent="0.2">
      <c r="B204" s="5" t="s">
        <v>308</v>
      </c>
      <c r="C204" s="5" t="s">
        <v>73</v>
      </c>
      <c r="D204" s="5" t="s">
        <v>72</v>
      </c>
      <c r="E204" s="57">
        <f t="shared" si="16"/>
        <v>0</v>
      </c>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G204" s="21"/>
    </row>
    <row r="205" spans="2:33" ht="15.95" hidden="1" customHeight="1" outlineLevel="2" x14ac:dyDescent="0.2">
      <c r="B205" s="5" t="s">
        <v>308</v>
      </c>
      <c r="C205" s="5" t="s">
        <v>71</v>
      </c>
      <c r="D205" s="5" t="s">
        <v>70</v>
      </c>
      <c r="E205" s="57">
        <f t="shared" si="16"/>
        <v>0</v>
      </c>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G205" s="21"/>
    </row>
    <row r="206" spans="2:33" ht="15.95" hidden="1" customHeight="1" outlineLevel="2" x14ac:dyDescent="0.2">
      <c r="B206" s="5" t="s">
        <v>308</v>
      </c>
      <c r="C206" s="5" t="s">
        <v>69</v>
      </c>
      <c r="D206" s="5" t="s">
        <v>68</v>
      </c>
      <c r="E206" s="57">
        <f t="shared" si="16"/>
        <v>0</v>
      </c>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G206" s="21"/>
    </row>
    <row r="207" spans="2:33" ht="15.95" hidden="1" customHeight="1" outlineLevel="2" x14ac:dyDescent="0.2">
      <c r="B207" s="5" t="s">
        <v>308</v>
      </c>
      <c r="C207" s="5" t="s">
        <v>67</v>
      </c>
      <c r="D207" s="5" t="s">
        <v>66</v>
      </c>
      <c r="E207" s="57">
        <f t="shared" si="16"/>
        <v>0</v>
      </c>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G207" s="21"/>
    </row>
    <row r="208" spans="2:33" ht="15.95" hidden="1" customHeight="1" outlineLevel="2" x14ac:dyDescent="0.2">
      <c r="B208" s="5" t="s">
        <v>308</v>
      </c>
      <c r="C208" s="5" t="s">
        <v>65</v>
      </c>
      <c r="D208" s="5" t="s">
        <v>64</v>
      </c>
      <c r="E208" s="57">
        <f t="shared" si="16"/>
        <v>0</v>
      </c>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G208" s="21"/>
    </row>
    <row r="209" spans="1:33" ht="15.95" hidden="1" customHeight="1" outlineLevel="2" x14ac:dyDescent="0.2">
      <c r="B209" s="5" t="s">
        <v>308</v>
      </c>
      <c r="C209" s="5" t="s">
        <v>63</v>
      </c>
      <c r="D209" s="5" t="s">
        <v>62</v>
      </c>
      <c r="E209" s="57">
        <f t="shared" si="16"/>
        <v>0</v>
      </c>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G209" s="21"/>
    </row>
    <row r="210" spans="1:33" ht="15.95" hidden="1" customHeight="1" outlineLevel="2" x14ac:dyDescent="0.2">
      <c r="B210" s="5" t="s">
        <v>308</v>
      </c>
      <c r="C210" s="5" t="s">
        <v>61</v>
      </c>
      <c r="D210" s="5" t="s">
        <v>60</v>
      </c>
      <c r="E210" s="57">
        <f t="shared" si="16"/>
        <v>0</v>
      </c>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G210" s="21"/>
    </row>
    <row r="211" spans="1:33" ht="15.95" hidden="1" customHeight="1" outlineLevel="2" x14ac:dyDescent="0.2">
      <c r="B211" s="5" t="s">
        <v>308</v>
      </c>
      <c r="C211" s="5" t="s">
        <v>59</v>
      </c>
      <c r="D211" s="5" t="s">
        <v>58</v>
      </c>
      <c r="E211" s="57">
        <f t="shared" si="16"/>
        <v>0</v>
      </c>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G211" s="21"/>
    </row>
    <row r="212" spans="1:33" ht="15.95" hidden="1" customHeight="1" outlineLevel="2" x14ac:dyDescent="0.2">
      <c r="B212" s="5" t="s">
        <v>308</v>
      </c>
      <c r="C212" s="5" t="s">
        <v>57</v>
      </c>
      <c r="D212" s="5" t="s">
        <v>56</v>
      </c>
      <c r="E212" s="57">
        <f t="shared" si="16"/>
        <v>0</v>
      </c>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G212" s="21"/>
    </row>
    <row r="213" spans="1:33" ht="15.95" hidden="1" customHeight="1" outlineLevel="2" x14ac:dyDescent="0.2">
      <c r="B213" s="5" t="s">
        <v>308</v>
      </c>
      <c r="C213" s="5" t="s">
        <v>55</v>
      </c>
      <c r="D213" s="5" t="s">
        <v>54</v>
      </c>
      <c r="E213" s="57">
        <f t="shared" si="16"/>
        <v>0</v>
      </c>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G213" s="21"/>
    </row>
    <row r="214" spans="1:33" ht="15.95" hidden="1" customHeight="1" outlineLevel="2" x14ac:dyDescent="0.2">
      <c r="B214" s="5" t="s">
        <v>308</v>
      </c>
      <c r="C214" s="5" t="s">
        <v>53</v>
      </c>
      <c r="D214" s="5" t="s">
        <v>52</v>
      </c>
      <c r="E214" s="57">
        <f t="shared" si="16"/>
        <v>0</v>
      </c>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G214" s="21"/>
    </row>
    <row r="215" spans="1:33" ht="15.95" hidden="1" customHeight="1" outlineLevel="2" x14ac:dyDescent="0.2">
      <c r="B215" s="5" t="s">
        <v>308</v>
      </c>
      <c r="C215" s="5" t="s">
        <v>51</v>
      </c>
      <c r="D215" s="5" t="s">
        <v>50</v>
      </c>
      <c r="E215" s="57">
        <f t="shared" si="16"/>
        <v>0</v>
      </c>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G215" s="21"/>
    </row>
    <row r="216" spans="1:33" ht="15.95" hidden="1" customHeight="1" outlineLevel="2" x14ac:dyDescent="0.2">
      <c r="B216" s="5" t="s">
        <v>308</v>
      </c>
      <c r="C216" s="5" t="s">
        <v>47</v>
      </c>
      <c r="D216" s="5" t="s">
        <v>46</v>
      </c>
      <c r="E216" s="57">
        <f t="shared" si="16"/>
        <v>0</v>
      </c>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G216" s="21"/>
    </row>
    <row r="217" spans="1:33" ht="15.95" hidden="1" customHeight="1" outlineLevel="2" x14ac:dyDescent="0.2">
      <c r="B217" s="5" t="s">
        <v>308</v>
      </c>
      <c r="C217" s="5" t="s">
        <v>45</v>
      </c>
      <c r="D217" s="5" t="s">
        <v>44</v>
      </c>
      <c r="E217" s="57">
        <f t="shared" si="16"/>
        <v>0</v>
      </c>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G217" s="21"/>
    </row>
    <row r="218" spans="1:33" ht="15.95" hidden="1" customHeight="1" outlineLevel="2" x14ac:dyDescent="0.2">
      <c r="B218" s="5" t="s">
        <v>308</v>
      </c>
      <c r="C218" s="5" t="s">
        <v>43</v>
      </c>
      <c r="D218" s="5" t="s">
        <v>42</v>
      </c>
      <c r="E218" s="57">
        <f t="shared" si="16"/>
        <v>0</v>
      </c>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G218" s="21"/>
    </row>
    <row r="219" spans="1:33" ht="15.95" hidden="1" customHeight="1" outlineLevel="2" x14ac:dyDescent="0.2">
      <c r="B219" s="5" t="s">
        <v>308</v>
      </c>
      <c r="C219" s="5" t="s">
        <v>41</v>
      </c>
      <c r="D219" s="5" t="s">
        <v>40</v>
      </c>
      <c r="E219" s="57">
        <f t="shared" si="16"/>
        <v>0</v>
      </c>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G219" s="21"/>
    </row>
    <row r="220" spans="1:33" ht="15.95" hidden="1" customHeight="1" outlineLevel="2" x14ac:dyDescent="0.2">
      <c r="B220" s="5" t="s">
        <v>308</v>
      </c>
      <c r="C220" s="5" t="s">
        <v>39</v>
      </c>
      <c r="D220" s="5" t="s">
        <v>38</v>
      </c>
      <c r="E220" s="57">
        <f t="shared" si="16"/>
        <v>0</v>
      </c>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G220" s="21"/>
    </row>
    <row r="221" spans="1:33" ht="15.95" hidden="1" customHeight="1" outlineLevel="2" x14ac:dyDescent="0.2">
      <c r="B221" s="5" t="s">
        <v>308</v>
      </c>
      <c r="C221" s="5" t="s">
        <v>37</v>
      </c>
      <c r="D221" s="5" t="s">
        <v>36</v>
      </c>
      <c r="E221" s="57">
        <f t="shared" si="16"/>
        <v>0</v>
      </c>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G221" s="21"/>
    </row>
    <row r="222" spans="1:33" ht="15.95" hidden="1" customHeight="1" outlineLevel="2" x14ac:dyDescent="0.2">
      <c r="B222" s="5" t="s">
        <v>308</v>
      </c>
      <c r="C222" s="5" t="s">
        <v>34</v>
      </c>
      <c r="D222" s="5" t="s">
        <v>33</v>
      </c>
      <c r="E222" s="57">
        <f t="shared" si="16"/>
        <v>0</v>
      </c>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G222" s="21"/>
    </row>
    <row r="223" spans="1:33" ht="15.95" customHeight="1" outlineLevel="1" collapsed="1" x14ac:dyDescent="0.2">
      <c r="A223" s="6">
        <v>24</v>
      </c>
      <c r="B223" s="29" t="s">
        <v>89</v>
      </c>
      <c r="D223" s="55" t="s">
        <v>307</v>
      </c>
      <c r="E223" s="11">
        <f t="shared" ref="E223:AE223" si="17">SUBTOTAL(9,E186:E222)</f>
        <v>5827898.3900000006</v>
      </c>
      <c r="F223" s="11">
        <f t="shared" si="17"/>
        <v>101428</v>
      </c>
      <c r="G223" s="11">
        <f t="shared" si="17"/>
        <v>114477.74</v>
      </c>
      <c r="H223" s="11">
        <f t="shared" si="17"/>
        <v>52317.659999999996</v>
      </c>
      <c r="I223" s="11">
        <f t="shared" si="17"/>
        <v>78906.52</v>
      </c>
      <c r="J223" s="11">
        <f t="shared" si="17"/>
        <v>153461.78999999998</v>
      </c>
      <c r="K223" s="11">
        <f t="shared" si="17"/>
        <v>48182.92</v>
      </c>
      <c r="L223" s="11">
        <f t="shared" si="17"/>
        <v>1144606.45</v>
      </c>
      <c r="M223" s="11">
        <f t="shared" si="17"/>
        <v>74934.760000000009</v>
      </c>
      <c r="N223" s="11">
        <f t="shared" si="17"/>
        <v>90327</v>
      </c>
      <c r="O223" s="11">
        <f t="shared" si="17"/>
        <v>104367.72</v>
      </c>
      <c r="P223" s="11">
        <f t="shared" si="17"/>
        <v>0</v>
      </c>
      <c r="Q223" s="11">
        <f t="shared" si="17"/>
        <v>91900.659999999989</v>
      </c>
      <c r="R223" s="11">
        <f t="shared" si="17"/>
        <v>164595.80000000002</v>
      </c>
      <c r="S223" s="11">
        <f t="shared" si="17"/>
        <v>0</v>
      </c>
      <c r="T223" s="11">
        <f t="shared" si="17"/>
        <v>171404.27000000002</v>
      </c>
      <c r="U223" s="11">
        <f t="shared" si="17"/>
        <v>1421090.87</v>
      </c>
      <c r="V223" s="11">
        <f t="shared" si="17"/>
        <v>65650.009999999995</v>
      </c>
      <c r="W223" s="11">
        <f t="shared" si="17"/>
        <v>595008.00000000012</v>
      </c>
      <c r="X223" s="11">
        <f t="shared" si="17"/>
        <v>457351.49000000005</v>
      </c>
      <c r="Y223" s="11">
        <f t="shared" si="17"/>
        <v>485367.91000000003</v>
      </c>
      <c r="Z223" s="11">
        <f t="shared" si="17"/>
        <v>20378.759999999998</v>
      </c>
      <c r="AA223" s="11">
        <f t="shared" si="17"/>
        <v>181528.53</v>
      </c>
      <c r="AB223" s="11">
        <f t="shared" si="17"/>
        <v>106954.74</v>
      </c>
      <c r="AC223" s="11">
        <f t="shared" si="17"/>
        <v>103656.79000000001</v>
      </c>
      <c r="AD223" s="11">
        <f t="shared" si="17"/>
        <v>0</v>
      </c>
      <c r="AE223" s="11">
        <f t="shared" si="17"/>
        <v>0</v>
      </c>
      <c r="AG223" s="21"/>
    </row>
    <row r="224" spans="1:33" ht="15.95" customHeight="1" x14ac:dyDescent="0.2">
      <c r="A224" s="6">
        <v>25</v>
      </c>
      <c r="B224" s="1" t="s">
        <v>4</v>
      </c>
      <c r="C224" s="1"/>
      <c r="D224" s="54" t="s">
        <v>306</v>
      </c>
      <c r="E224" s="53">
        <f t="shared" ref="E224:AE224" si="18">SUBTOTAL(9,E22:E222)</f>
        <v>100941951.2544931</v>
      </c>
      <c r="F224" s="53">
        <f t="shared" si="18"/>
        <v>1891002.6100000003</v>
      </c>
      <c r="G224" s="53">
        <f t="shared" si="18"/>
        <v>511811.33000000007</v>
      </c>
      <c r="H224" s="53">
        <f t="shared" si="18"/>
        <v>298577.79000000004</v>
      </c>
      <c r="I224" s="53">
        <f t="shared" si="18"/>
        <v>1709942.06</v>
      </c>
      <c r="J224" s="53">
        <f t="shared" si="18"/>
        <v>3430904.4299999997</v>
      </c>
      <c r="K224" s="53">
        <f t="shared" si="18"/>
        <v>1456757.1300000004</v>
      </c>
      <c r="L224" s="53">
        <f t="shared" si="18"/>
        <v>20790374</v>
      </c>
      <c r="M224" s="53">
        <f t="shared" si="18"/>
        <v>2527408.0499999998</v>
      </c>
      <c r="N224" s="53">
        <f t="shared" si="18"/>
        <v>8434107.8100000005</v>
      </c>
      <c r="O224" s="53">
        <f t="shared" si="18"/>
        <v>1538602.7899999998</v>
      </c>
      <c r="P224" s="53">
        <f t="shared" si="18"/>
        <v>10668922.894493084</v>
      </c>
      <c r="Q224" s="53">
        <f t="shared" si="18"/>
        <v>935870.80000000016</v>
      </c>
      <c r="R224" s="53">
        <f t="shared" si="18"/>
        <v>2208850.04</v>
      </c>
      <c r="S224" s="53">
        <f t="shared" si="18"/>
        <v>34256.89</v>
      </c>
      <c r="T224" s="53">
        <f t="shared" si="18"/>
        <v>3809967.8899999997</v>
      </c>
      <c r="U224" s="53">
        <f t="shared" si="18"/>
        <v>19532963.859999999</v>
      </c>
      <c r="V224" s="53">
        <f t="shared" si="18"/>
        <v>340303.11000000004</v>
      </c>
      <c r="W224" s="53">
        <f t="shared" si="18"/>
        <v>4896955.6899999995</v>
      </c>
      <c r="X224" s="53">
        <f t="shared" si="18"/>
        <v>3090700.0299999993</v>
      </c>
      <c r="Y224" s="53">
        <f t="shared" si="18"/>
        <v>2239676.9900000002</v>
      </c>
      <c r="Z224" s="53">
        <f t="shared" si="18"/>
        <v>214172.03000000006</v>
      </c>
      <c r="AA224" s="53">
        <f t="shared" si="18"/>
        <v>1557339.6299999994</v>
      </c>
      <c r="AB224" s="53">
        <f t="shared" si="18"/>
        <v>1983459.7999999998</v>
      </c>
      <c r="AC224" s="53">
        <f t="shared" si="18"/>
        <v>5796657.2199999988</v>
      </c>
      <c r="AD224" s="53">
        <f t="shared" si="18"/>
        <v>444258.74</v>
      </c>
      <c r="AE224" s="53">
        <f t="shared" si="18"/>
        <v>598107.6399999999</v>
      </c>
      <c r="AG224" s="21"/>
    </row>
    <row r="225" spans="1:34" ht="15.95" customHeight="1" thickBot="1" x14ac:dyDescent="0.25">
      <c r="A225" s="6">
        <v>26</v>
      </c>
      <c r="D225" s="52" t="s">
        <v>305</v>
      </c>
      <c r="E225" s="51">
        <f>SUM(F225:AE225)</f>
        <v>102468664.25449307</v>
      </c>
      <c r="F225" s="51">
        <f t="shared" ref="F225:AE225" si="19">F19+F224</f>
        <v>1921902.6100000003</v>
      </c>
      <c r="G225" s="51">
        <f t="shared" si="19"/>
        <v>526491.33000000007</v>
      </c>
      <c r="H225" s="51">
        <f t="shared" si="19"/>
        <v>326428.79000000004</v>
      </c>
      <c r="I225" s="51">
        <f t="shared" si="19"/>
        <v>1730222.06</v>
      </c>
      <c r="J225" s="51">
        <f t="shared" si="19"/>
        <v>3492569.4299999997</v>
      </c>
      <c r="K225" s="51">
        <f t="shared" si="19"/>
        <v>1503294.1300000004</v>
      </c>
      <c r="L225" s="51">
        <f t="shared" si="19"/>
        <v>21021012</v>
      </c>
      <c r="M225" s="51">
        <f t="shared" si="19"/>
        <v>2550548.0499999998</v>
      </c>
      <c r="N225" s="51">
        <f t="shared" si="19"/>
        <v>8501175.8100000005</v>
      </c>
      <c r="O225" s="51">
        <f t="shared" si="19"/>
        <v>1567874.7899999998</v>
      </c>
      <c r="P225" s="51">
        <f t="shared" si="19"/>
        <v>10794020.894493084</v>
      </c>
      <c r="Q225" s="51">
        <f t="shared" si="19"/>
        <v>958447.80000000016</v>
      </c>
      <c r="R225" s="51">
        <f t="shared" si="19"/>
        <v>2250656.04</v>
      </c>
      <c r="S225" s="51">
        <f t="shared" si="19"/>
        <v>47569.89</v>
      </c>
      <c r="T225" s="51">
        <f t="shared" si="19"/>
        <v>3931524.8899999997</v>
      </c>
      <c r="U225" s="51">
        <f t="shared" si="19"/>
        <v>19719877.859999999</v>
      </c>
      <c r="V225" s="51">
        <f t="shared" si="19"/>
        <v>365682.11000000004</v>
      </c>
      <c r="W225" s="51">
        <f t="shared" si="19"/>
        <v>4984153.6899999995</v>
      </c>
      <c r="X225" s="51">
        <f t="shared" si="19"/>
        <v>3192793.0299999993</v>
      </c>
      <c r="Y225" s="51">
        <f t="shared" si="19"/>
        <v>2278858.9900000002</v>
      </c>
      <c r="Z225" s="51">
        <f t="shared" si="19"/>
        <v>222432.03000000006</v>
      </c>
      <c r="AA225" s="51">
        <f t="shared" si="19"/>
        <v>1601333.6299999994</v>
      </c>
      <c r="AB225" s="51">
        <f t="shared" si="19"/>
        <v>2025530.7999999998</v>
      </c>
      <c r="AC225" s="51">
        <f t="shared" si="19"/>
        <v>5891098.2199999988</v>
      </c>
      <c r="AD225" s="51">
        <f t="shared" si="19"/>
        <v>454702.74</v>
      </c>
      <c r="AE225" s="51">
        <f t="shared" si="19"/>
        <v>608462.6399999999</v>
      </c>
      <c r="AG225" s="21"/>
    </row>
    <row r="226" spans="1:34" ht="26.25" customHeight="1" thickTop="1" x14ac:dyDescent="0.2">
      <c r="A226" s="6">
        <v>27</v>
      </c>
      <c r="D226" s="50" t="s">
        <v>304</v>
      </c>
      <c r="E226" s="49">
        <f>SUM(F226:AE226)</f>
        <v>234731150.03704697</v>
      </c>
      <c r="F226" s="49">
        <f t="shared" ref="F226:AE226" si="20">F13-F225</f>
        <v>2252338.9563801703</v>
      </c>
      <c r="G226" s="49">
        <f t="shared" si="20"/>
        <v>2031282.3610179559</v>
      </c>
      <c r="H226" s="49">
        <f t="shared" si="20"/>
        <v>2245678.5367355947</v>
      </c>
      <c r="I226" s="49">
        <f t="shared" si="20"/>
        <v>1954710.8075590045</v>
      </c>
      <c r="J226" s="49">
        <f t="shared" si="20"/>
        <v>11295353.573130865</v>
      </c>
      <c r="K226" s="49">
        <f t="shared" si="20"/>
        <v>5054825.8722325061</v>
      </c>
      <c r="L226" s="49">
        <f t="shared" si="20"/>
        <v>39358136.232279912</v>
      </c>
      <c r="M226" s="49">
        <f t="shared" si="20"/>
        <v>2394545.1487680571</v>
      </c>
      <c r="N226" s="49">
        <f t="shared" si="20"/>
        <v>6559309.2987558451</v>
      </c>
      <c r="O226" s="49">
        <f t="shared" si="20"/>
        <v>3764638.2292960091</v>
      </c>
      <c r="P226" s="49">
        <f t="shared" si="20"/>
        <v>17462584.577052329</v>
      </c>
      <c r="Q226" s="49">
        <f t="shared" si="20"/>
        <v>3679344.2833621656</v>
      </c>
      <c r="R226" s="49">
        <f t="shared" si="20"/>
        <v>5935559.1008423287</v>
      </c>
      <c r="S226" s="49">
        <f t="shared" si="20"/>
        <v>199562.19003837084</v>
      </c>
      <c r="T226" s="49">
        <f t="shared" si="20"/>
        <v>26847245.958208214</v>
      </c>
      <c r="U226" s="49">
        <f t="shared" si="20"/>
        <v>32532888.313094944</v>
      </c>
      <c r="V226" s="49">
        <f t="shared" si="20"/>
        <v>4094946.9676380842</v>
      </c>
      <c r="W226" s="49">
        <f t="shared" si="20"/>
        <v>15059261.160426149</v>
      </c>
      <c r="X226" s="49">
        <f t="shared" si="20"/>
        <v>19338246.426262833</v>
      </c>
      <c r="Y226" s="49">
        <f t="shared" si="20"/>
        <v>5872315.3861275436</v>
      </c>
      <c r="Z226" s="49">
        <f t="shared" si="20"/>
        <v>700481.52426596289</v>
      </c>
      <c r="AA226" s="49">
        <f t="shared" si="20"/>
        <v>5403148.0454470161</v>
      </c>
      <c r="AB226" s="49">
        <f t="shared" si="20"/>
        <v>3291424.0710491752</v>
      </c>
      <c r="AC226" s="49">
        <f t="shared" si="20"/>
        <v>15619558.979891576</v>
      </c>
      <c r="AD226" s="49">
        <f t="shared" si="20"/>
        <v>915292.88789720763</v>
      </c>
      <c r="AE226" s="49">
        <f t="shared" si="20"/>
        <v>868471.14928719006</v>
      </c>
      <c r="AG226" s="21"/>
    </row>
    <row r="227" spans="1:34" ht="31.5" customHeight="1" x14ac:dyDescent="0.2">
      <c r="A227" s="6">
        <v>28</v>
      </c>
      <c r="D227" s="77" t="s">
        <v>303</v>
      </c>
      <c r="E227" s="77"/>
      <c r="F227" s="77"/>
      <c r="G227" s="77"/>
      <c r="H227" s="77"/>
      <c r="I227" s="77"/>
      <c r="J227" s="77"/>
      <c r="K227" s="1"/>
      <c r="L227" s="1"/>
      <c r="M227" s="1"/>
      <c r="N227" s="1"/>
      <c r="O227" s="1"/>
      <c r="P227" s="1"/>
      <c r="Q227" s="1"/>
      <c r="R227" s="1"/>
      <c r="S227" s="1"/>
      <c r="T227" s="1"/>
      <c r="U227" s="1"/>
      <c r="V227" s="1"/>
      <c r="W227" s="1"/>
      <c r="X227" s="1"/>
      <c r="Y227" s="1"/>
      <c r="Z227" s="1"/>
      <c r="AA227" s="1"/>
      <c r="AB227" s="1"/>
      <c r="AC227" s="1"/>
      <c r="AD227" s="1"/>
      <c r="AE227" s="1"/>
      <c r="AG227" s="21"/>
    </row>
    <row r="228" spans="1:34" ht="18" customHeight="1" x14ac:dyDescent="0.2">
      <c r="A228" s="6">
        <v>29</v>
      </c>
      <c r="D228" s="23" t="s">
        <v>299</v>
      </c>
      <c r="E228" s="26">
        <f>SUM(F228:AE228)</f>
        <v>123083542</v>
      </c>
      <c r="F228" s="26">
        <v>1457167</v>
      </c>
      <c r="G228" s="26">
        <v>1632975</v>
      </c>
      <c r="H228" s="26">
        <v>392515</v>
      </c>
      <c r="I228" s="26">
        <v>174093</v>
      </c>
      <c r="J228" s="26">
        <v>2886676</v>
      </c>
      <c r="K228" s="26">
        <v>2466269</v>
      </c>
      <c r="L228" s="26">
        <v>27971375</v>
      </c>
      <c r="M228" s="26">
        <v>797100</v>
      </c>
      <c r="N228" s="26">
        <v>6142947</v>
      </c>
      <c r="O228" s="26">
        <v>1148353</v>
      </c>
      <c r="P228" s="26">
        <v>6031580</v>
      </c>
      <c r="Q228" s="26">
        <v>7720937</v>
      </c>
      <c r="R228" s="26">
        <v>3819900</v>
      </c>
      <c r="S228" s="26">
        <v>133300</v>
      </c>
      <c r="T228" s="26">
        <v>6007058</v>
      </c>
      <c r="U228" s="26">
        <v>8633404</v>
      </c>
      <c r="V228" s="26">
        <v>3599770</v>
      </c>
      <c r="W228" s="26">
        <v>7827352</v>
      </c>
      <c r="X228" s="26">
        <v>4381225</v>
      </c>
      <c r="Y228" s="26">
        <v>4833028</v>
      </c>
      <c r="Z228" s="26">
        <v>427273</v>
      </c>
      <c r="AA228" s="26">
        <v>609225</v>
      </c>
      <c r="AB228" s="26">
        <v>3764234</v>
      </c>
      <c r="AC228" s="26">
        <v>19539707</v>
      </c>
      <c r="AD228" s="26">
        <v>200402</v>
      </c>
      <c r="AE228" s="26">
        <v>485677</v>
      </c>
      <c r="AG228" s="21"/>
    </row>
    <row r="229" spans="1:34" ht="15.95" customHeight="1" x14ac:dyDescent="0.2">
      <c r="A229" s="6">
        <v>30</v>
      </c>
      <c r="D229" s="23" t="s">
        <v>302</v>
      </c>
      <c r="E229" s="26">
        <f>SUM(F229:AE229)</f>
        <v>3226031</v>
      </c>
      <c r="F229" s="26">
        <v>125000</v>
      </c>
      <c r="G229" s="26">
        <v>125000</v>
      </c>
      <c r="H229" s="26">
        <v>115000</v>
      </c>
      <c r="I229" s="26">
        <v>125000</v>
      </c>
      <c r="J229" s="26">
        <v>125000</v>
      </c>
      <c r="K229" s="26">
        <v>125000</v>
      </c>
      <c r="L229" s="26">
        <v>565616</v>
      </c>
      <c r="M229" s="26">
        <v>125000</v>
      </c>
      <c r="N229" s="26">
        <v>0</v>
      </c>
      <c r="O229" s="26">
        <v>125000</v>
      </c>
      <c r="P229" s="26">
        <v>0</v>
      </c>
      <c r="Q229" s="26">
        <v>125000</v>
      </c>
      <c r="R229" s="26">
        <v>125000</v>
      </c>
      <c r="S229" s="26">
        <v>20731</v>
      </c>
      <c r="T229" s="26">
        <v>0</v>
      </c>
      <c r="U229" s="26">
        <v>202238</v>
      </c>
      <c r="V229" s="26">
        <v>125000</v>
      </c>
      <c r="W229" s="26">
        <v>166303</v>
      </c>
      <c r="X229" s="26">
        <v>152113</v>
      </c>
      <c r="Y229" s="26">
        <v>86383</v>
      </c>
      <c r="Z229" s="26">
        <v>125000</v>
      </c>
      <c r="AA229" s="26">
        <v>125000</v>
      </c>
      <c r="AB229" s="26">
        <v>-59023</v>
      </c>
      <c r="AC229" s="26">
        <v>250000</v>
      </c>
      <c r="AD229" s="26">
        <v>101670</v>
      </c>
      <c r="AE229" s="26">
        <v>125000</v>
      </c>
      <c r="AG229" s="21"/>
    </row>
    <row r="230" spans="1:34" ht="18" customHeight="1" x14ac:dyDescent="0.2">
      <c r="A230" s="6">
        <v>31</v>
      </c>
      <c r="D230" s="48" t="s">
        <v>301</v>
      </c>
      <c r="E230" s="47">
        <f>SUM(F230:AE230)</f>
        <v>126309573</v>
      </c>
      <c r="F230" s="47">
        <f t="shared" ref="F230:AE230" si="21">SUM(F228:F229)</f>
        <v>1582167</v>
      </c>
      <c r="G230" s="47">
        <f t="shared" si="21"/>
        <v>1757975</v>
      </c>
      <c r="H230" s="47">
        <f t="shared" si="21"/>
        <v>507515</v>
      </c>
      <c r="I230" s="47">
        <f t="shared" si="21"/>
        <v>299093</v>
      </c>
      <c r="J230" s="47">
        <f t="shared" si="21"/>
        <v>3011676</v>
      </c>
      <c r="K230" s="47">
        <f t="shared" si="21"/>
        <v>2591269</v>
      </c>
      <c r="L230" s="47">
        <f t="shared" si="21"/>
        <v>28536991</v>
      </c>
      <c r="M230" s="47">
        <f t="shared" si="21"/>
        <v>922100</v>
      </c>
      <c r="N230" s="47">
        <f t="shared" si="21"/>
        <v>6142947</v>
      </c>
      <c r="O230" s="47">
        <f t="shared" si="21"/>
        <v>1273353</v>
      </c>
      <c r="P230" s="47">
        <f t="shared" si="21"/>
        <v>6031580</v>
      </c>
      <c r="Q230" s="47">
        <f t="shared" si="21"/>
        <v>7845937</v>
      </c>
      <c r="R230" s="47">
        <f t="shared" si="21"/>
        <v>3944900</v>
      </c>
      <c r="S230" s="47">
        <f t="shared" si="21"/>
        <v>154031</v>
      </c>
      <c r="T230" s="47">
        <f t="shared" si="21"/>
        <v>6007058</v>
      </c>
      <c r="U230" s="47">
        <f t="shared" si="21"/>
        <v>8835642</v>
      </c>
      <c r="V230" s="47">
        <f t="shared" si="21"/>
        <v>3724770</v>
      </c>
      <c r="W230" s="47">
        <f t="shared" si="21"/>
        <v>7993655</v>
      </c>
      <c r="X230" s="47">
        <f t="shared" si="21"/>
        <v>4533338</v>
      </c>
      <c r="Y230" s="47">
        <f t="shared" si="21"/>
        <v>4919411</v>
      </c>
      <c r="Z230" s="47">
        <f t="shared" si="21"/>
        <v>552273</v>
      </c>
      <c r="AA230" s="47">
        <f t="shared" si="21"/>
        <v>734225</v>
      </c>
      <c r="AB230" s="47">
        <f t="shared" si="21"/>
        <v>3705211</v>
      </c>
      <c r="AC230" s="47">
        <f t="shared" si="21"/>
        <v>19789707</v>
      </c>
      <c r="AD230" s="47">
        <f t="shared" si="21"/>
        <v>302072</v>
      </c>
      <c r="AE230" s="47">
        <f t="shared" si="21"/>
        <v>610677</v>
      </c>
      <c r="AG230" s="21"/>
    </row>
    <row r="231" spans="1:34" ht="18.75" customHeight="1" x14ac:dyDescent="0.2">
      <c r="A231" s="6">
        <v>32</v>
      </c>
      <c r="D231" s="46" t="s">
        <v>300</v>
      </c>
      <c r="E231" s="46"/>
      <c r="F231" s="46"/>
      <c r="G231" s="46"/>
      <c r="H231" s="46"/>
      <c r="I231" s="46"/>
      <c r="J231" s="46"/>
      <c r="K231" s="1"/>
      <c r="L231" s="1"/>
      <c r="M231" s="1"/>
      <c r="N231" s="1"/>
      <c r="O231" s="1"/>
      <c r="P231" s="1"/>
      <c r="Q231" s="1"/>
      <c r="R231" s="1"/>
      <c r="S231" s="1"/>
      <c r="T231" s="1"/>
      <c r="U231" s="1"/>
      <c r="V231" s="1"/>
      <c r="W231" s="1"/>
      <c r="X231" s="1"/>
      <c r="Y231" s="1"/>
      <c r="Z231" s="1"/>
      <c r="AA231" s="1"/>
      <c r="AB231" s="1"/>
      <c r="AC231" s="1"/>
      <c r="AD231" s="1"/>
      <c r="AE231" s="1"/>
      <c r="AG231" s="21"/>
    </row>
    <row r="232" spans="1:34" ht="18" customHeight="1" x14ac:dyDescent="0.2">
      <c r="A232" s="6">
        <v>33</v>
      </c>
      <c r="D232" s="23" t="s">
        <v>299</v>
      </c>
      <c r="E232" s="26">
        <f>SUM(F232:AE232)</f>
        <v>114648991.3343029</v>
      </c>
      <c r="F232" s="26">
        <v>1457167</v>
      </c>
      <c r="G232" s="26">
        <v>1632975</v>
      </c>
      <c r="H232" s="26">
        <v>392515</v>
      </c>
      <c r="I232" s="26">
        <v>174093</v>
      </c>
      <c r="J232" s="26">
        <v>2886676</v>
      </c>
      <c r="K232" s="26">
        <v>2466269</v>
      </c>
      <c r="L232" s="26">
        <v>27971375</v>
      </c>
      <c r="M232" s="26">
        <v>797100</v>
      </c>
      <c r="N232" s="26">
        <v>6142947</v>
      </c>
      <c r="O232" s="26">
        <v>1148353</v>
      </c>
      <c r="P232" s="26">
        <v>6031580</v>
      </c>
      <c r="Q232" s="26">
        <v>3679344.283362166</v>
      </c>
      <c r="R232" s="26">
        <v>3819900</v>
      </c>
      <c r="S232" s="26">
        <v>133300</v>
      </c>
      <c r="T232" s="26">
        <v>6007058</v>
      </c>
      <c r="U232" s="26">
        <v>8633404</v>
      </c>
      <c r="V232" s="26">
        <v>3599770</v>
      </c>
      <c r="W232" s="26">
        <v>7827352</v>
      </c>
      <c r="X232" s="26">
        <v>4381225</v>
      </c>
      <c r="Y232" s="26">
        <v>4833028</v>
      </c>
      <c r="Z232" s="26">
        <v>427273</v>
      </c>
      <c r="AA232" s="26">
        <v>609225</v>
      </c>
      <c r="AB232" s="26">
        <v>3291424.0710491748</v>
      </c>
      <c r="AC232" s="26">
        <v>15619558.979891576</v>
      </c>
      <c r="AD232" s="26">
        <v>200402</v>
      </c>
      <c r="AE232" s="26">
        <v>485677</v>
      </c>
      <c r="AG232" s="21"/>
    </row>
    <row r="233" spans="1:34" ht="17.25" customHeight="1" x14ac:dyDescent="0.2">
      <c r="A233" s="6">
        <v>34</v>
      </c>
      <c r="D233" s="23" t="s">
        <v>298</v>
      </c>
      <c r="E233" s="26">
        <f>SUM(F233:AE233)</f>
        <v>2910054</v>
      </c>
      <c r="F233" s="26">
        <v>125000</v>
      </c>
      <c r="G233" s="26">
        <v>125000</v>
      </c>
      <c r="H233" s="26">
        <v>115000</v>
      </c>
      <c r="I233" s="26">
        <v>125000</v>
      </c>
      <c r="J233" s="26">
        <v>125000</v>
      </c>
      <c r="K233" s="26">
        <v>125000</v>
      </c>
      <c r="L233" s="26">
        <v>565616</v>
      </c>
      <c r="M233" s="26">
        <v>125000</v>
      </c>
      <c r="N233" s="26">
        <v>0</v>
      </c>
      <c r="O233" s="26">
        <v>125000</v>
      </c>
      <c r="P233" s="26">
        <v>0</v>
      </c>
      <c r="Q233" s="26">
        <v>0</v>
      </c>
      <c r="R233" s="26">
        <v>125000</v>
      </c>
      <c r="S233" s="26">
        <v>20731</v>
      </c>
      <c r="T233" s="26">
        <v>0</v>
      </c>
      <c r="U233" s="26">
        <v>202238</v>
      </c>
      <c r="V233" s="26">
        <v>125000</v>
      </c>
      <c r="W233" s="26">
        <v>166303</v>
      </c>
      <c r="X233" s="26">
        <v>152113</v>
      </c>
      <c r="Y233" s="26">
        <v>86383</v>
      </c>
      <c r="Z233" s="26">
        <v>125000</v>
      </c>
      <c r="AA233" s="26">
        <v>125000</v>
      </c>
      <c r="AB233" s="26">
        <v>0</v>
      </c>
      <c r="AC233" s="26">
        <v>0</v>
      </c>
      <c r="AD233" s="26">
        <v>101670</v>
      </c>
      <c r="AE233" s="26">
        <v>125000</v>
      </c>
      <c r="AG233" s="21"/>
    </row>
    <row r="234" spans="1:34" ht="24.75" x14ac:dyDescent="0.2">
      <c r="A234" s="6">
        <v>35</v>
      </c>
      <c r="D234" s="45" t="s">
        <v>297</v>
      </c>
      <c r="E234" s="44">
        <f>SUM(F234:AE234)</f>
        <v>1080033.1861659091</v>
      </c>
      <c r="F234" s="43">
        <v>0</v>
      </c>
      <c r="G234" s="43">
        <v>0</v>
      </c>
      <c r="H234" s="43">
        <v>0</v>
      </c>
      <c r="I234" s="43">
        <v>0</v>
      </c>
      <c r="J234" s="43">
        <v>0</v>
      </c>
      <c r="K234" s="43">
        <v>0</v>
      </c>
      <c r="L234" s="43">
        <v>0</v>
      </c>
      <c r="M234" s="43">
        <v>0</v>
      </c>
      <c r="N234" s="43">
        <v>11499.999999994412</v>
      </c>
      <c r="O234" s="43">
        <v>0</v>
      </c>
      <c r="P234" s="43">
        <v>0</v>
      </c>
      <c r="Q234" s="43">
        <v>0</v>
      </c>
      <c r="R234" s="43">
        <v>0</v>
      </c>
      <c r="S234" s="43">
        <v>45531.190038370842</v>
      </c>
      <c r="T234" s="43">
        <v>0</v>
      </c>
      <c r="U234" s="43">
        <v>0</v>
      </c>
      <c r="V234" s="43">
        <v>0</v>
      </c>
      <c r="W234" s="43">
        <v>0</v>
      </c>
      <c r="X234" s="43">
        <v>0</v>
      </c>
      <c r="Y234" s="43">
        <v>952904.38612754364</v>
      </c>
      <c r="Z234" s="43">
        <v>0</v>
      </c>
      <c r="AA234" s="43">
        <v>0</v>
      </c>
      <c r="AB234" s="43">
        <v>0</v>
      </c>
      <c r="AC234" s="43">
        <v>0</v>
      </c>
      <c r="AD234" s="43">
        <v>70097.610000000102</v>
      </c>
      <c r="AE234" s="43">
        <v>0</v>
      </c>
      <c r="AG234" s="21"/>
    </row>
    <row r="235" spans="1:34" ht="18.75" customHeight="1" thickBot="1" x14ac:dyDescent="0.25">
      <c r="A235" s="6">
        <v>36</v>
      </c>
      <c r="D235" s="42" t="s">
        <v>296</v>
      </c>
      <c r="E235" s="42">
        <f>SUM(F235:AE235)</f>
        <v>118639078.52046882</v>
      </c>
      <c r="F235" s="42">
        <f t="shared" ref="F235:AE235" si="22">SUM(F232:F234)</f>
        <v>1582167</v>
      </c>
      <c r="G235" s="42">
        <f t="shared" si="22"/>
        <v>1757975</v>
      </c>
      <c r="H235" s="42">
        <f t="shared" si="22"/>
        <v>507515</v>
      </c>
      <c r="I235" s="42">
        <f t="shared" si="22"/>
        <v>299093</v>
      </c>
      <c r="J235" s="42">
        <f t="shared" si="22"/>
        <v>3011676</v>
      </c>
      <c r="K235" s="42">
        <f t="shared" si="22"/>
        <v>2591269</v>
      </c>
      <c r="L235" s="42">
        <f t="shared" si="22"/>
        <v>28536991</v>
      </c>
      <c r="M235" s="42">
        <f t="shared" si="22"/>
        <v>922100</v>
      </c>
      <c r="N235" s="42">
        <f t="shared" si="22"/>
        <v>6154446.9999999944</v>
      </c>
      <c r="O235" s="42">
        <f t="shared" si="22"/>
        <v>1273353</v>
      </c>
      <c r="P235" s="42">
        <f t="shared" si="22"/>
        <v>6031580</v>
      </c>
      <c r="Q235" s="42">
        <f t="shared" si="22"/>
        <v>3679344.283362166</v>
      </c>
      <c r="R235" s="42">
        <f t="shared" si="22"/>
        <v>3944900</v>
      </c>
      <c r="S235" s="42">
        <f t="shared" si="22"/>
        <v>199562.19003837084</v>
      </c>
      <c r="T235" s="42">
        <f t="shared" si="22"/>
        <v>6007058</v>
      </c>
      <c r="U235" s="42">
        <f t="shared" si="22"/>
        <v>8835642</v>
      </c>
      <c r="V235" s="42">
        <f t="shared" si="22"/>
        <v>3724770</v>
      </c>
      <c r="W235" s="42">
        <f t="shared" si="22"/>
        <v>7993655</v>
      </c>
      <c r="X235" s="42">
        <f t="shared" si="22"/>
        <v>4533338</v>
      </c>
      <c r="Y235" s="42">
        <f t="shared" si="22"/>
        <v>5872315.3861275436</v>
      </c>
      <c r="Z235" s="42">
        <f t="shared" si="22"/>
        <v>552273</v>
      </c>
      <c r="AA235" s="42">
        <f t="shared" si="22"/>
        <v>734225</v>
      </c>
      <c r="AB235" s="42">
        <f t="shared" si="22"/>
        <v>3291424.0710491748</v>
      </c>
      <c r="AC235" s="42">
        <f t="shared" si="22"/>
        <v>15619558.979891576</v>
      </c>
      <c r="AD235" s="42">
        <f t="shared" si="22"/>
        <v>372169.6100000001</v>
      </c>
      <c r="AE235" s="42">
        <f t="shared" si="22"/>
        <v>610677</v>
      </c>
      <c r="AG235" s="21"/>
    </row>
    <row r="236" spans="1:34" ht="17.25" customHeight="1" thickTop="1" x14ac:dyDescent="0.2">
      <c r="A236" s="6">
        <v>37</v>
      </c>
      <c r="D236" s="41" t="s">
        <v>295</v>
      </c>
      <c r="E236" s="40">
        <f>SUM(F236:AE236)</f>
        <v>0</v>
      </c>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G236" s="21"/>
    </row>
    <row r="237" spans="1:34" hidden="1" x14ac:dyDescent="0.2">
      <c r="B237" s="29"/>
      <c r="C237" s="29" t="s">
        <v>283</v>
      </c>
      <c r="D237" s="29" t="s">
        <v>282</v>
      </c>
      <c r="E237" s="12"/>
      <c r="F237" s="12"/>
      <c r="G237" s="12"/>
      <c r="H237" s="12"/>
      <c r="I237" s="12"/>
      <c r="J237" s="12"/>
      <c r="K237" s="1"/>
      <c r="L237" s="1"/>
      <c r="M237" s="1"/>
      <c r="N237" s="1"/>
      <c r="O237" s="1"/>
      <c r="P237" s="1"/>
      <c r="Q237" s="1"/>
      <c r="R237" s="1"/>
      <c r="S237" s="1"/>
      <c r="T237" s="1"/>
      <c r="U237" s="1"/>
      <c r="V237" s="1"/>
      <c r="W237" s="1"/>
      <c r="X237" s="1"/>
      <c r="Y237" s="1"/>
      <c r="Z237" s="1"/>
      <c r="AA237" s="1"/>
      <c r="AB237" s="1"/>
      <c r="AC237" s="1"/>
      <c r="AD237" s="1"/>
      <c r="AE237" s="1"/>
      <c r="AG237" s="21"/>
    </row>
    <row r="238" spans="1:34" s="30" customFormat="1" hidden="1" outlineLevel="2" x14ac:dyDescent="0.2">
      <c r="B238" s="5" t="s">
        <v>105</v>
      </c>
      <c r="C238" s="5" t="s">
        <v>294</v>
      </c>
      <c r="D238" s="5" t="s">
        <v>293</v>
      </c>
      <c r="E238" s="31">
        <f>SUM(F238:AE238)</f>
        <v>0</v>
      </c>
      <c r="F238" s="33">
        <v>0</v>
      </c>
      <c r="G238" s="33">
        <v>0</v>
      </c>
      <c r="H238" s="33">
        <v>0</v>
      </c>
      <c r="I238" s="33">
        <v>0</v>
      </c>
      <c r="J238" s="33">
        <v>0</v>
      </c>
      <c r="K238" s="33">
        <v>0</v>
      </c>
      <c r="L238" s="33">
        <v>0</v>
      </c>
      <c r="M238" s="33">
        <v>0</v>
      </c>
      <c r="N238" s="33">
        <v>0</v>
      </c>
      <c r="O238" s="33">
        <v>0</v>
      </c>
      <c r="P238" s="33">
        <v>0</v>
      </c>
      <c r="Q238" s="33">
        <v>0</v>
      </c>
      <c r="R238" s="33">
        <v>0</v>
      </c>
      <c r="S238" s="33">
        <v>0</v>
      </c>
      <c r="T238" s="33">
        <v>0</v>
      </c>
      <c r="U238" s="33">
        <v>0</v>
      </c>
      <c r="V238" s="33">
        <v>0</v>
      </c>
      <c r="W238" s="33">
        <v>0</v>
      </c>
      <c r="X238" s="33">
        <v>0</v>
      </c>
      <c r="Y238" s="33">
        <v>0</v>
      </c>
      <c r="Z238" s="33">
        <v>0</v>
      </c>
      <c r="AA238" s="33">
        <v>0</v>
      </c>
      <c r="AB238" s="33">
        <v>0</v>
      </c>
      <c r="AC238" s="33">
        <v>0</v>
      </c>
      <c r="AD238" s="33">
        <v>0</v>
      </c>
      <c r="AE238" s="33">
        <v>0</v>
      </c>
      <c r="AG238" s="21"/>
      <c r="AH238" s="30" t="b">
        <f>C238=AG324</f>
        <v>0</v>
      </c>
    </row>
    <row r="239" spans="1:34" s="30" customFormat="1" hidden="1" outlineLevel="2" x14ac:dyDescent="0.2">
      <c r="B239" s="5" t="s">
        <v>105</v>
      </c>
      <c r="C239" s="5" t="s">
        <v>292</v>
      </c>
      <c r="D239" s="5" t="s">
        <v>291</v>
      </c>
      <c r="E239" s="31">
        <f>SUM(F239:AE239)</f>
        <v>0</v>
      </c>
      <c r="F239" s="33">
        <v>0</v>
      </c>
      <c r="G239" s="33">
        <v>0</v>
      </c>
      <c r="H239" s="33">
        <v>0</v>
      </c>
      <c r="I239" s="33">
        <v>0</v>
      </c>
      <c r="J239" s="33">
        <v>0</v>
      </c>
      <c r="K239" s="33">
        <v>0</v>
      </c>
      <c r="L239" s="33">
        <v>0</v>
      </c>
      <c r="M239" s="33">
        <v>0</v>
      </c>
      <c r="N239" s="33">
        <v>0</v>
      </c>
      <c r="O239" s="33">
        <v>0</v>
      </c>
      <c r="P239" s="33">
        <v>0</v>
      </c>
      <c r="Q239" s="33">
        <v>0</v>
      </c>
      <c r="R239" s="33">
        <v>0</v>
      </c>
      <c r="S239" s="33">
        <v>0</v>
      </c>
      <c r="T239" s="33">
        <v>0</v>
      </c>
      <c r="U239" s="33">
        <v>0</v>
      </c>
      <c r="V239" s="33">
        <v>0</v>
      </c>
      <c r="W239" s="33">
        <v>0</v>
      </c>
      <c r="X239" s="33">
        <v>0</v>
      </c>
      <c r="Y239" s="33">
        <v>0</v>
      </c>
      <c r="Z239" s="33">
        <v>0</v>
      </c>
      <c r="AA239" s="33">
        <v>0</v>
      </c>
      <c r="AB239" s="33">
        <v>0</v>
      </c>
      <c r="AC239" s="33">
        <v>0</v>
      </c>
      <c r="AD239" s="33">
        <v>0</v>
      </c>
      <c r="AE239" s="33">
        <v>0</v>
      </c>
      <c r="AG239" s="21"/>
      <c r="AH239" s="30" t="b">
        <f>C239=AG330</f>
        <v>0</v>
      </c>
    </row>
    <row r="240" spans="1:34" s="30" customFormat="1" hidden="1" outlineLevel="2" x14ac:dyDescent="0.2">
      <c r="B240" s="5" t="s">
        <v>105</v>
      </c>
      <c r="C240" s="5" t="s">
        <v>290</v>
      </c>
      <c r="D240" s="5" t="s">
        <v>289</v>
      </c>
      <c r="E240" s="31">
        <f>SUM(F240:AE240)</f>
        <v>0</v>
      </c>
      <c r="F240" s="33">
        <v>0</v>
      </c>
      <c r="G240" s="33">
        <v>0</v>
      </c>
      <c r="H240" s="33">
        <v>0</v>
      </c>
      <c r="I240" s="33">
        <v>0</v>
      </c>
      <c r="J240" s="33">
        <v>0</v>
      </c>
      <c r="K240" s="33">
        <v>0</v>
      </c>
      <c r="L240" s="33">
        <v>0</v>
      </c>
      <c r="M240" s="33">
        <v>0</v>
      </c>
      <c r="N240" s="33">
        <v>0</v>
      </c>
      <c r="O240" s="33">
        <v>0</v>
      </c>
      <c r="P240" s="33">
        <v>0</v>
      </c>
      <c r="Q240" s="33">
        <v>0</v>
      </c>
      <c r="R240" s="33">
        <v>0</v>
      </c>
      <c r="S240" s="33">
        <v>0</v>
      </c>
      <c r="T240" s="33">
        <v>0</v>
      </c>
      <c r="U240" s="33">
        <v>0</v>
      </c>
      <c r="V240" s="33">
        <v>0</v>
      </c>
      <c r="W240" s="33">
        <v>0</v>
      </c>
      <c r="X240" s="33">
        <v>0</v>
      </c>
      <c r="Y240" s="33">
        <v>0</v>
      </c>
      <c r="Z240" s="33">
        <v>0</v>
      </c>
      <c r="AA240" s="33">
        <v>0</v>
      </c>
      <c r="AB240" s="33">
        <v>0</v>
      </c>
      <c r="AC240" s="33">
        <v>0</v>
      </c>
      <c r="AD240" s="33">
        <v>0</v>
      </c>
      <c r="AE240" s="33">
        <v>0</v>
      </c>
      <c r="AG240" s="21"/>
      <c r="AH240" s="30" t="b">
        <f>C240=AG331</f>
        <v>0</v>
      </c>
    </row>
    <row r="241" spans="1:34" s="30" customFormat="1" hidden="1" outlineLevel="2" x14ac:dyDescent="0.2">
      <c r="B241" s="5" t="s">
        <v>105</v>
      </c>
      <c r="C241" s="5" t="s">
        <v>288</v>
      </c>
      <c r="D241" s="5" t="s">
        <v>287</v>
      </c>
      <c r="E241" s="31">
        <f>SUM(F241:AE241)</f>
        <v>0</v>
      </c>
      <c r="F241" s="33">
        <v>0</v>
      </c>
      <c r="G241" s="33">
        <v>0</v>
      </c>
      <c r="H241" s="33">
        <v>0</v>
      </c>
      <c r="I241" s="33">
        <v>0</v>
      </c>
      <c r="J241" s="33">
        <v>0</v>
      </c>
      <c r="K241" s="33">
        <v>0</v>
      </c>
      <c r="L241" s="33">
        <v>0</v>
      </c>
      <c r="M241" s="33">
        <v>0</v>
      </c>
      <c r="N241" s="33">
        <v>0</v>
      </c>
      <c r="O241" s="33">
        <v>0</v>
      </c>
      <c r="P241" s="33">
        <v>0</v>
      </c>
      <c r="Q241" s="33">
        <v>0</v>
      </c>
      <c r="R241" s="33">
        <v>0</v>
      </c>
      <c r="S241" s="33">
        <v>0</v>
      </c>
      <c r="T241" s="33">
        <v>0</v>
      </c>
      <c r="U241" s="33">
        <v>0</v>
      </c>
      <c r="V241" s="33">
        <v>0</v>
      </c>
      <c r="W241" s="33">
        <v>0</v>
      </c>
      <c r="X241" s="33">
        <v>0</v>
      </c>
      <c r="Y241" s="33">
        <v>0</v>
      </c>
      <c r="Z241" s="33">
        <v>0</v>
      </c>
      <c r="AA241" s="33">
        <v>0</v>
      </c>
      <c r="AB241" s="33">
        <v>0</v>
      </c>
      <c r="AC241" s="33">
        <v>0</v>
      </c>
      <c r="AD241" s="33">
        <v>0</v>
      </c>
      <c r="AE241" s="33">
        <v>0</v>
      </c>
      <c r="AG241" s="21"/>
      <c r="AH241" s="30" t="b">
        <f>C241=AG240</f>
        <v>0</v>
      </c>
    </row>
    <row r="242" spans="1:34" ht="27.75" customHeight="1" collapsed="1" x14ac:dyDescent="0.2">
      <c r="A242" s="6">
        <v>38</v>
      </c>
      <c r="D242" s="39" t="s">
        <v>286</v>
      </c>
      <c r="E242" s="37">
        <f>SUM(F242:AE242)</f>
        <v>116092071.51657821</v>
      </c>
      <c r="F242" s="37">
        <f t="shared" ref="F242:AE242" si="23">F226-F235-F236</f>
        <v>670171.9563801703</v>
      </c>
      <c r="G242" s="37">
        <f t="shared" si="23"/>
        <v>273307.36101795593</v>
      </c>
      <c r="H242" s="37">
        <f t="shared" si="23"/>
        <v>1738163.5367355947</v>
      </c>
      <c r="I242" s="37">
        <f t="shared" si="23"/>
        <v>1655617.8075590045</v>
      </c>
      <c r="J242" s="37">
        <f t="shared" si="23"/>
        <v>8283677.5731308647</v>
      </c>
      <c r="K242" s="37">
        <f t="shared" si="23"/>
        <v>2463556.8722325061</v>
      </c>
      <c r="L242" s="37">
        <f t="shared" si="23"/>
        <v>10821145.232279912</v>
      </c>
      <c r="M242" s="37">
        <f t="shared" si="23"/>
        <v>1472445.1487680571</v>
      </c>
      <c r="N242" s="37">
        <f t="shared" si="23"/>
        <v>404862.29875585064</v>
      </c>
      <c r="O242" s="37">
        <f t="shared" si="23"/>
        <v>2491285.2292960091</v>
      </c>
      <c r="P242" s="37">
        <f t="shared" si="23"/>
        <v>11431004.577052329</v>
      </c>
      <c r="Q242" s="37">
        <f t="shared" si="23"/>
        <v>-4.6566128730773926E-10</v>
      </c>
      <c r="R242" s="37">
        <f t="shared" si="23"/>
        <v>1990659.1008423287</v>
      </c>
      <c r="S242" s="37">
        <f t="shared" si="23"/>
        <v>0</v>
      </c>
      <c r="T242" s="37">
        <f t="shared" si="23"/>
        <v>20840187.958208214</v>
      </c>
      <c r="U242" s="37">
        <f t="shared" si="23"/>
        <v>23697246.313094944</v>
      </c>
      <c r="V242" s="37">
        <f t="shared" si="23"/>
        <v>370176.9676380842</v>
      </c>
      <c r="W242" s="37">
        <f t="shared" si="23"/>
        <v>7065606.1604261491</v>
      </c>
      <c r="X242" s="37">
        <f t="shared" si="23"/>
        <v>14804908.426262833</v>
      </c>
      <c r="Y242" s="37">
        <f t="shared" si="23"/>
        <v>0</v>
      </c>
      <c r="Z242" s="37">
        <f t="shared" si="23"/>
        <v>148208.52426596289</v>
      </c>
      <c r="AA242" s="37">
        <f t="shared" si="23"/>
        <v>4668923.0454470161</v>
      </c>
      <c r="AB242" s="38">
        <f t="shared" si="23"/>
        <v>4.6566128730773926E-10</v>
      </c>
      <c r="AC242" s="37">
        <f t="shared" si="23"/>
        <v>0</v>
      </c>
      <c r="AD242" s="37">
        <f t="shared" si="23"/>
        <v>543123.27789720753</v>
      </c>
      <c r="AE242" s="37">
        <f t="shared" si="23"/>
        <v>257794.14928719006</v>
      </c>
      <c r="AG242" s="21"/>
    </row>
    <row r="243" spans="1:34" ht="18.75" customHeight="1" x14ac:dyDescent="0.2">
      <c r="A243" s="6">
        <v>39</v>
      </c>
      <c r="D243" s="36" t="s">
        <v>285</v>
      </c>
      <c r="E243" s="36"/>
      <c r="F243" s="36"/>
      <c r="G243" s="36"/>
      <c r="H243" s="36"/>
      <c r="I243" s="36"/>
      <c r="J243" s="36"/>
      <c r="K243" s="1"/>
      <c r="L243" s="1"/>
      <c r="M243" s="1"/>
      <c r="N243" s="1"/>
      <c r="O243" s="1"/>
      <c r="P243" s="1"/>
      <c r="Q243" s="1"/>
      <c r="R243" s="1"/>
      <c r="S243" s="1"/>
      <c r="T243" s="1"/>
      <c r="U243" s="1"/>
      <c r="V243" s="1"/>
      <c r="W243" s="1"/>
      <c r="X243" s="1"/>
      <c r="Y243" s="1"/>
      <c r="Z243" s="1"/>
      <c r="AA243" s="1"/>
      <c r="AB243" s="1"/>
      <c r="AC243" s="1"/>
      <c r="AD243" s="1"/>
      <c r="AE243" s="1"/>
      <c r="AG243" s="21"/>
    </row>
    <row r="244" spans="1:34" hidden="1" x14ac:dyDescent="0.2">
      <c r="B244" s="29" t="s">
        <v>284</v>
      </c>
      <c r="C244" s="29" t="s">
        <v>283</v>
      </c>
      <c r="D244" s="29" t="s">
        <v>282</v>
      </c>
      <c r="E244" s="12"/>
      <c r="F244" s="12"/>
      <c r="G244" s="12"/>
      <c r="H244" s="12"/>
      <c r="I244" s="12"/>
      <c r="J244" s="12"/>
      <c r="K244" s="1"/>
      <c r="L244" s="1"/>
      <c r="M244" s="1"/>
      <c r="N244" s="1"/>
      <c r="O244" s="1"/>
      <c r="P244" s="1"/>
      <c r="Q244" s="1"/>
      <c r="R244" s="1"/>
      <c r="S244" s="1"/>
      <c r="T244" s="1"/>
      <c r="U244" s="1"/>
      <c r="V244" s="1"/>
      <c r="W244" s="1"/>
      <c r="X244" s="1"/>
      <c r="Y244" s="1"/>
      <c r="Z244" s="1"/>
      <c r="AA244" s="1"/>
      <c r="AB244" s="1"/>
      <c r="AC244" s="1"/>
      <c r="AD244" s="1"/>
      <c r="AE244" s="1"/>
      <c r="AG244" s="21"/>
    </row>
    <row r="245" spans="1:34" s="30" customFormat="1" hidden="1" outlineLevel="2" x14ac:dyDescent="0.2">
      <c r="A245" s="35"/>
      <c r="B245" s="5" t="s">
        <v>231</v>
      </c>
      <c r="C245" s="5" t="s">
        <v>281</v>
      </c>
      <c r="D245" s="5" t="s">
        <v>280</v>
      </c>
      <c r="E245" s="31">
        <f t="shared" ref="E245:E270" si="24">SUM(F245:AE245)</f>
        <v>0</v>
      </c>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G245" s="21"/>
    </row>
    <row r="246" spans="1:34" s="30" customFormat="1" hidden="1" outlineLevel="2" x14ac:dyDescent="0.2">
      <c r="A246" s="35"/>
      <c r="B246" s="5" t="s">
        <v>231</v>
      </c>
      <c r="C246" s="5" t="s">
        <v>279</v>
      </c>
      <c r="D246" s="5" t="s">
        <v>278</v>
      </c>
      <c r="E246" s="31">
        <f t="shared" si="24"/>
        <v>0</v>
      </c>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G246" s="21"/>
    </row>
    <row r="247" spans="1:34" s="30" customFormat="1" hidden="1" outlineLevel="2" x14ac:dyDescent="0.2">
      <c r="A247" s="35"/>
      <c r="B247" s="5" t="s">
        <v>231</v>
      </c>
      <c r="C247" s="5" t="s">
        <v>277</v>
      </c>
      <c r="D247" s="5" t="s">
        <v>276</v>
      </c>
      <c r="E247" s="31">
        <f t="shared" si="24"/>
        <v>0</v>
      </c>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G247" s="21"/>
    </row>
    <row r="248" spans="1:34" s="30" customFormat="1" hidden="1" outlineLevel="2" x14ac:dyDescent="0.2">
      <c r="A248" s="35"/>
      <c r="B248" s="5" t="s">
        <v>231</v>
      </c>
      <c r="C248" s="5" t="s">
        <v>275</v>
      </c>
      <c r="D248" s="5" t="s">
        <v>274</v>
      </c>
      <c r="E248" s="31">
        <f t="shared" si="24"/>
        <v>0</v>
      </c>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G248" s="21"/>
    </row>
    <row r="249" spans="1:34" s="30" customFormat="1" hidden="1" outlineLevel="2" x14ac:dyDescent="0.2">
      <c r="A249" s="35"/>
      <c r="B249" s="5" t="s">
        <v>231</v>
      </c>
      <c r="C249" s="5" t="s">
        <v>273</v>
      </c>
      <c r="D249" s="5" t="s">
        <v>272</v>
      </c>
      <c r="E249" s="31">
        <f t="shared" si="24"/>
        <v>0</v>
      </c>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G249" s="21"/>
    </row>
    <row r="250" spans="1:34" s="30" customFormat="1" hidden="1" outlineLevel="2" x14ac:dyDescent="0.2">
      <c r="A250" s="35"/>
      <c r="B250" s="5" t="s">
        <v>231</v>
      </c>
      <c r="C250" s="5" t="s">
        <v>271</v>
      </c>
      <c r="D250" s="5" t="s">
        <v>270</v>
      </c>
      <c r="E250" s="31">
        <f t="shared" si="24"/>
        <v>0</v>
      </c>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G250" s="21"/>
    </row>
    <row r="251" spans="1:34" s="30" customFormat="1" hidden="1" outlineLevel="2" x14ac:dyDescent="0.2">
      <c r="A251" s="35"/>
      <c r="B251" s="5" t="s">
        <v>231</v>
      </c>
      <c r="C251" s="5" t="s">
        <v>269</v>
      </c>
      <c r="D251" s="5" t="s">
        <v>268</v>
      </c>
      <c r="E251" s="31">
        <f t="shared" si="24"/>
        <v>0</v>
      </c>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G251" s="21"/>
    </row>
    <row r="252" spans="1:34" s="30" customFormat="1" hidden="1" outlineLevel="2" x14ac:dyDescent="0.2">
      <c r="A252" s="35"/>
      <c r="B252" s="5" t="s">
        <v>231</v>
      </c>
      <c r="C252" s="5" t="s">
        <v>267</v>
      </c>
      <c r="D252" s="5" t="s">
        <v>266</v>
      </c>
      <c r="E252" s="31">
        <f t="shared" si="24"/>
        <v>0</v>
      </c>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G252" s="21"/>
    </row>
    <row r="253" spans="1:34" s="30" customFormat="1" hidden="1" outlineLevel="2" x14ac:dyDescent="0.2">
      <c r="A253" s="35"/>
      <c r="B253" s="5"/>
      <c r="C253" s="5" t="s">
        <v>265</v>
      </c>
      <c r="D253" s="5" t="s">
        <v>264</v>
      </c>
      <c r="E253" s="31">
        <f t="shared" si="24"/>
        <v>0</v>
      </c>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G253" s="21"/>
    </row>
    <row r="254" spans="1:34" s="30" customFormat="1" hidden="1" outlineLevel="2" x14ac:dyDescent="0.2">
      <c r="A254" s="35"/>
      <c r="B254" s="5" t="s">
        <v>231</v>
      </c>
      <c r="C254" s="5" t="s">
        <v>263</v>
      </c>
      <c r="D254" s="5" t="s">
        <v>262</v>
      </c>
      <c r="E254" s="31">
        <f t="shared" si="24"/>
        <v>0</v>
      </c>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G254" s="21"/>
    </row>
    <row r="255" spans="1:34" s="30" customFormat="1" hidden="1" outlineLevel="2" x14ac:dyDescent="0.2">
      <c r="A255" s="35"/>
      <c r="B255" s="5" t="s">
        <v>231</v>
      </c>
      <c r="C255" s="5" t="s">
        <v>261</v>
      </c>
      <c r="D255" s="5" t="s">
        <v>260</v>
      </c>
      <c r="E255" s="31">
        <f t="shared" si="24"/>
        <v>0</v>
      </c>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G255" s="21"/>
    </row>
    <row r="256" spans="1:34" s="30" customFormat="1" hidden="1" outlineLevel="2" x14ac:dyDescent="0.2">
      <c r="A256" s="35"/>
      <c r="B256" s="5" t="s">
        <v>231</v>
      </c>
      <c r="C256" s="5" t="s">
        <v>259</v>
      </c>
      <c r="D256" s="5" t="s">
        <v>258</v>
      </c>
      <c r="E256" s="31">
        <f t="shared" si="24"/>
        <v>0</v>
      </c>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G256" s="21"/>
    </row>
    <row r="257" spans="1:33" s="30" customFormat="1" hidden="1" outlineLevel="2" x14ac:dyDescent="0.2">
      <c r="A257" s="35"/>
      <c r="B257" s="5" t="s">
        <v>231</v>
      </c>
      <c r="C257" s="5" t="s">
        <v>257</v>
      </c>
      <c r="D257" s="5" t="s">
        <v>256</v>
      </c>
      <c r="E257" s="31">
        <f t="shared" si="24"/>
        <v>0</v>
      </c>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G257" s="21"/>
    </row>
    <row r="258" spans="1:33" s="30" customFormat="1" hidden="1" outlineLevel="2" x14ac:dyDescent="0.2">
      <c r="A258" s="35"/>
      <c r="B258" s="5" t="s">
        <v>231</v>
      </c>
      <c r="C258" s="5" t="s">
        <v>255</v>
      </c>
      <c r="D258" s="5" t="s">
        <v>254</v>
      </c>
      <c r="E258" s="31">
        <f t="shared" si="24"/>
        <v>0</v>
      </c>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G258" s="21"/>
    </row>
    <row r="259" spans="1:33" s="30" customFormat="1" hidden="1" outlineLevel="2" x14ac:dyDescent="0.2">
      <c r="A259" s="35"/>
      <c r="B259" s="5" t="s">
        <v>231</v>
      </c>
      <c r="C259" s="5" t="s">
        <v>253</v>
      </c>
      <c r="D259" s="5" t="s">
        <v>252</v>
      </c>
      <c r="E259" s="31">
        <f t="shared" si="24"/>
        <v>0</v>
      </c>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G259" s="21"/>
    </row>
    <row r="260" spans="1:33" s="30" customFormat="1" hidden="1" outlineLevel="2" x14ac:dyDescent="0.2">
      <c r="A260" s="35"/>
      <c r="B260" s="5" t="s">
        <v>231</v>
      </c>
      <c r="C260" s="5" t="s">
        <v>251</v>
      </c>
      <c r="D260" s="5" t="s">
        <v>250</v>
      </c>
      <c r="E260" s="31">
        <f t="shared" si="24"/>
        <v>0</v>
      </c>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G260" s="21"/>
    </row>
    <row r="261" spans="1:33" s="30" customFormat="1" hidden="1" outlineLevel="2" x14ac:dyDescent="0.2">
      <c r="A261" s="35"/>
      <c r="B261" s="5" t="s">
        <v>231</v>
      </c>
      <c r="C261" s="5" t="s">
        <v>249</v>
      </c>
      <c r="D261" s="5" t="s">
        <v>248</v>
      </c>
      <c r="E261" s="31">
        <f t="shared" si="24"/>
        <v>0</v>
      </c>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G261" s="21"/>
    </row>
    <row r="262" spans="1:33" s="30" customFormat="1" hidden="1" outlineLevel="2" x14ac:dyDescent="0.2">
      <c r="A262" s="35"/>
      <c r="B262" s="5" t="s">
        <v>231</v>
      </c>
      <c r="C262" s="5" t="s">
        <v>247</v>
      </c>
      <c r="D262" s="5" t="s">
        <v>246</v>
      </c>
      <c r="E262" s="31">
        <f t="shared" si="24"/>
        <v>0</v>
      </c>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G262" s="21"/>
    </row>
    <row r="263" spans="1:33" s="30" customFormat="1" hidden="1" outlineLevel="2" x14ac:dyDescent="0.2">
      <c r="A263" s="35"/>
      <c r="B263" s="5" t="s">
        <v>231</v>
      </c>
      <c r="C263" s="5" t="s">
        <v>245</v>
      </c>
      <c r="D263" s="5" t="s">
        <v>244</v>
      </c>
      <c r="E263" s="31">
        <f t="shared" si="24"/>
        <v>0</v>
      </c>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G263" s="21"/>
    </row>
    <row r="264" spans="1:33" s="30" customFormat="1" hidden="1" outlineLevel="2" x14ac:dyDescent="0.2">
      <c r="A264" s="35"/>
      <c r="B264" s="5" t="s">
        <v>231</v>
      </c>
      <c r="C264" s="5" t="s">
        <v>243</v>
      </c>
      <c r="D264" s="5" t="s">
        <v>242</v>
      </c>
      <c r="E264" s="31">
        <f t="shared" si="24"/>
        <v>0</v>
      </c>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G264" s="21"/>
    </row>
    <row r="265" spans="1:33" s="30" customFormat="1" hidden="1" outlineLevel="2" x14ac:dyDescent="0.2">
      <c r="A265" s="35"/>
      <c r="B265" s="5"/>
      <c r="C265" s="30" t="s">
        <v>241</v>
      </c>
      <c r="D265" s="5" t="s">
        <v>240</v>
      </c>
      <c r="E265" s="31">
        <f t="shared" si="24"/>
        <v>0</v>
      </c>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G265" s="21"/>
    </row>
    <row r="266" spans="1:33" s="30" customFormat="1" hidden="1" outlineLevel="2" x14ac:dyDescent="0.2">
      <c r="A266" s="35"/>
      <c r="B266" s="5" t="s">
        <v>231</v>
      </c>
      <c r="C266" s="5" t="s">
        <v>239</v>
      </c>
      <c r="D266" s="5" t="s">
        <v>238</v>
      </c>
      <c r="E266" s="31">
        <f t="shared" si="24"/>
        <v>0</v>
      </c>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G266" s="21"/>
    </row>
    <row r="267" spans="1:33" s="30" customFormat="1" hidden="1" outlineLevel="2" x14ac:dyDescent="0.2">
      <c r="A267" s="35"/>
      <c r="B267" s="5"/>
      <c r="C267" s="30" t="s">
        <v>237</v>
      </c>
      <c r="D267" s="5" t="s">
        <v>236</v>
      </c>
      <c r="E267" s="31">
        <f t="shared" si="24"/>
        <v>0</v>
      </c>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G267" s="21"/>
    </row>
    <row r="268" spans="1:33" s="30" customFormat="1" hidden="1" outlineLevel="2" x14ac:dyDescent="0.2">
      <c r="A268" s="35"/>
      <c r="B268" s="5"/>
      <c r="C268" s="5" t="s">
        <v>235</v>
      </c>
      <c r="D268" s="5" t="s">
        <v>234</v>
      </c>
      <c r="E268" s="31">
        <f t="shared" si="24"/>
        <v>0</v>
      </c>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G268" s="21"/>
    </row>
    <row r="269" spans="1:33" s="30" customFormat="1" hidden="1" outlineLevel="2" x14ac:dyDescent="0.2">
      <c r="A269" s="35"/>
      <c r="B269" s="5"/>
      <c r="C269" s="5" t="s">
        <v>233</v>
      </c>
      <c r="D269" s="5" t="s">
        <v>232</v>
      </c>
      <c r="E269" s="31">
        <f t="shared" si="24"/>
        <v>0</v>
      </c>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G269" s="21"/>
    </row>
    <row r="270" spans="1:33" s="30" customFormat="1" hidden="1" outlineLevel="2" x14ac:dyDescent="0.2">
      <c r="A270" s="35"/>
      <c r="B270" s="5" t="s">
        <v>231</v>
      </c>
      <c r="C270" s="5" t="s">
        <v>230</v>
      </c>
      <c r="D270" s="5" t="s">
        <v>229</v>
      </c>
      <c r="E270" s="31">
        <f t="shared" si="24"/>
        <v>0</v>
      </c>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G270" s="21"/>
    </row>
    <row r="271" spans="1:33" ht="15.75" customHeight="1" outlineLevel="1" collapsed="1" x14ac:dyDescent="0.2">
      <c r="A271" s="6">
        <v>40</v>
      </c>
      <c r="B271" s="29" t="s">
        <v>228</v>
      </c>
      <c r="D271" s="34" t="s">
        <v>227</v>
      </c>
      <c r="E271" s="27">
        <f t="shared" ref="E271:AE271" si="25">SUBTOTAL(9,E245:E270)</f>
        <v>0</v>
      </c>
      <c r="F271" s="27">
        <f t="shared" si="25"/>
        <v>0</v>
      </c>
      <c r="G271" s="27">
        <f t="shared" si="25"/>
        <v>0</v>
      </c>
      <c r="H271" s="27">
        <f t="shared" si="25"/>
        <v>0</v>
      </c>
      <c r="I271" s="27">
        <f t="shared" si="25"/>
        <v>0</v>
      </c>
      <c r="J271" s="27">
        <f t="shared" si="25"/>
        <v>0</v>
      </c>
      <c r="K271" s="26">
        <f t="shared" si="25"/>
        <v>0</v>
      </c>
      <c r="L271" s="26">
        <f t="shared" si="25"/>
        <v>0</v>
      </c>
      <c r="M271" s="26">
        <f t="shared" si="25"/>
        <v>0</v>
      </c>
      <c r="N271" s="26">
        <f t="shared" si="25"/>
        <v>0</v>
      </c>
      <c r="O271" s="26">
        <f t="shared" si="25"/>
        <v>0</v>
      </c>
      <c r="P271" s="26">
        <f t="shared" si="25"/>
        <v>0</v>
      </c>
      <c r="Q271" s="26">
        <f t="shared" si="25"/>
        <v>0</v>
      </c>
      <c r="R271" s="27">
        <f t="shared" si="25"/>
        <v>0</v>
      </c>
      <c r="S271" s="26">
        <f t="shared" si="25"/>
        <v>0</v>
      </c>
      <c r="T271" s="26">
        <f t="shared" si="25"/>
        <v>0</v>
      </c>
      <c r="U271" s="26">
        <f t="shared" si="25"/>
        <v>0</v>
      </c>
      <c r="V271" s="26">
        <f t="shared" si="25"/>
        <v>0</v>
      </c>
      <c r="W271" s="26">
        <f t="shared" si="25"/>
        <v>0</v>
      </c>
      <c r="X271" s="26">
        <f t="shared" si="25"/>
        <v>0</v>
      </c>
      <c r="Y271" s="26">
        <f t="shared" si="25"/>
        <v>0</v>
      </c>
      <c r="Z271" s="26">
        <f t="shared" si="25"/>
        <v>0</v>
      </c>
      <c r="AA271" s="26">
        <f t="shared" si="25"/>
        <v>0</v>
      </c>
      <c r="AB271" s="26">
        <f t="shared" si="25"/>
        <v>0</v>
      </c>
      <c r="AC271" s="26">
        <f t="shared" si="25"/>
        <v>0</v>
      </c>
      <c r="AD271" s="26">
        <f t="shared" si="25"/>
        <v>0</v>
      </c>
      <c r="AE271" s="26">
        <f t="shared" si="25"/>
        <v>0</v>
      </c>
      <c r="AG271" s="21"/>
    </row>
    <row r="272" spans="1:33" s="30" customFormat="1" hidden="1" outlineLevel="2" x14ac:dyDescent="0.2">
      <c r="B272" s="5" t="s">
        <v>226</v>
      </c>
      <c r="C272" s="5" t="s">
        <v>225</v>
      </c>
      <c r="D272" s="5" t="s">
        <v>224</v>
      </c>
      <c r="E272" s="31">
        <f>SUM(F272:AE272)</f>
        <v>0</v>
      </c>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G272" s="21"/>
    </row>
    <row r="273" spans="1:34" ht="15.75" customHeight="1" outlineLevel="1" collapsed="1" x14ac:dyDescent="0.2">
      <c r="A273" s="6">
        <v>41</v>
      </c>
      <c r="B273" s="29" t="s">
        <v>223</v>
      </c>
      <c r="D273" s="34" t="s">
        <v>222</v>
      </c>
      <c r="E273" s="27">
        <f t="shared" ref="E273:AE273" si="26">SUBTOTAL(9,E272:E272)</f>
        <v>0</v>
      </c>
      <c r="F273" s="27">
        <f t="shared" si="26"/>
        <v>0</v>
      </c>
      <c r="G273" s="27">
        <f t="shared" si="26"/>
        <v>0</v>
      </c>
      <c r="H273" s="27">
        <f t="shared" si="26"/>
        <v>0</v>
      </c>
      <c r="I273" s="27">
        <f t="shared" si="26"/>
        <v>0</v>
      </c>
      <c r="J273" s="27">
        <f t="shared" si="26"/>
        <v>0</v>
      </c>
      <c r="K273" s="26">
        <f t="shared" si="26"/>
        <v>0</v>
      </c>
      <c r="L273" s="26">
        <f t="shared" si="26"/>
        <v>0</v>
      </c>
      <c r="M273" s="26">
        <f t="shared" si="26"/>
        <v>0</v>
      </c>
      <c r="N273" s="26">
        <f t="shared" si="26"/>
        <v>0</v>
      </c>
      <c r="O273" s="26">
        <f t="shared" si="26"/>
        <v>0</v>
      </c>
      <c r="P273" s="26">
        <f t="shared" si="26"/>
        <v>0</v>
      </c>
      <c r="Q273" s="26">
        <f t="shared" si="26"/>
        <v>0</v>
      </c>
      <c r="R273" s="27">
        <f t="shared" si="26"/>
        <v>0</v>
      </c>
      <c r="S273" s="26">
        <f t="shared" si="26"/>
        <v>0</v>
      </c>
      <c r="T273" s="26">
        <f t="shared" si="26"/>
        <v>0</v>
      </c>
      <c r="U273" s="26">
        <f t="shared" si="26"/>
        <v>0</v>
      </c>
      <c r="V273" s="26">
        <f t="shared" si="26"/>
        <v>0</v>
      </c>
      <c r="W273" s="26">
        <f t="shared" si="26"/>
        <v>0</v>
      </c>
      <c r="X273" s="26">
        <f t="shared" si="26"/>
        <v>0</v>
      </c>
      <c r="Y273" s="26">
        <f t="shared" si="26"/>
        <v>0</v>
      </c>
      <c r="Z273" s="26">
        <f t="shared" si="26"/>
        <v>0</v>
      </c>
      <c r="AA273" s="26">
        <f t="shared" si="26"/>
        <v>0</v>
      </c>
      <c r="AB273" s="26">
        <f t="shared" si="26"/>
        <v>0</v>
      </c>
      <c r="AC273" s="26">
        <f t="shared" si="26"/>
        <v>0</v>
      </c>
      <c r="AD273" s="26">
        <f t="shared" si="26"/>
        <v>0</v>
      </c>
      <c r="AE273" s="26">
        <f t="shared" si="26"/>
        <v>0</v>
      </c>
      <c r="AG273" s="21"/>
    </row>
    <row r="274" spans="1:34" s="30" customFormat="1" hidden="1" outlineLevel="2" x14ac:dyDescent="0.2">
      <c r="B274" s="5" t="s">
        <v>105</v>
      </c>
      <c r="C274" s="5" t="s">
        <v>221</v>
      </c>
      <c r="D274" s="5" t="s">
        <v>220</v>
      </c>
      <c r="E274" s="31">
        <f t="shared" ref="E274:E305" si="27">SUM(F274:AE274)</f>
        <v>0</v>
      </c>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G274" s="21"/>
      <c r="AH274" s="30" t="b">
        <f>C274=AG270</f>
        <v>0</v>
      </c>
    </row>
    <row r="275" spans="1:34" s="30" customFormat="1" hidden="1" outlineLevel="2" x14ac:dyDescent="0.2">
      <c r="B275" s="5" t="s">
        <v>105</v>
      </c>
      <c r="C275" s="5" t="s">
        <v>219</v>
      </c>
      <c r="D275" s="5" t="s">
        <v>218</v>
      </c>
      <c r="E275" s="31">
        <f t="shared" si="27"/>
        <v>0</v>
      </c>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G275" s="21"/>
      <c r="AH275" s="30" t="b">
        <f t="shared" ref="AH275:AH306" si="28">C275=AG274</f>
        <v>0</v>
      </c>
    </row>
    <row r="276" spans="1:34" s="30" customFormat="1" hidden="1" outlineLevel="2" x14ac:dyDescent="0.2">
      <c r="B276" s="5" t="s">
        <v>105</v>
      </c>
      <c r="C276" s="5" t="s">
        <v>217</v>
      </c>
      <c r="D276" s="5" t="s">
        <v>216</v>
      </c>
      <c r="E276" s="31">
        <f t="shared" si="27"/>
        <v>0</v>
      </c>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G276" s="21"/>
      <c r="AH276" s="30" t="b">
        <f t="shared" si="28"/>
        <v>0</v>
      </c>
    </row>
    <row r="277" spans="1:34" s="30" customFormat="1" hidden="1" outlineLevel="2" x14ac:dyDescent="0.2">
      <c r="B277" s="5" t="s">
        <v>105</v>
      </c>
      <c r="C277" s="5" t="s">
        <v>215</v>
      </c>
      <c r="D277" s="5" t="s">
        <v>214</v>
      </c>
      <c r="E277" s="31">
        <f t="shared" si="27"/>
        <v>0</v>
      </c>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G277" s="21"/>
      <c r="AH277" s="30" t="b">
        <f t="shared" si="28"/>
        <v>0</v>
      </c>
    </row>
    <row r="278" spans="1:34" s="30" customFormat="1" hidden="1" outlineLevel="2" x14ac:dyDescent="0.2">
      <c r="B278" s="5" t="s">
        <v>105</v>
      </c>
      <c r="C278" s="5" t="s">
        <v>213</v>
      </c>
      <c r="D278" s="5" t="s">
        <v>212</v>
      </c>
      <c r="E278" s="31">
        <f t="shared" si="27"/>
        <v>0</v>
      </c>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G278" s="21"/>
      <c r="AH278" s="30" t="b">
        <f t="shared" si="28"/>
        <v>0</v>
      </c>
    </row>
    <row r="279" spans="1:34" s="30" customFormat="1" hidden="1" outlineLevel="2" x14ac:dyDescent="0.2">
      <c r="B279" s="5" t="s">
        <v>105</v>
      </c>
      <c r="C279" s="5" t="s">
        <v>211</v>
      </c>
      <c r="D279" s="5" t="s">
        <v>210</v>
      </c>
      <c r="E279" s="31">
        <f t="shared" si="27"/>
        <v>0</v>
      </c>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G279" s="21"/>
      <c r="AH279" s="30" t="b">
        <f t="shared" si="28"/>
        <v>0</v>
      </c>
    </row>
    <row r="280" spans="1:34" s="30" customFormat="1" hidden="1" outlineLevel="2" x14ac:dyDescent="0.2">
      <c r="B280" s="5" t="s">
        <v>105</v>
      </c>
      <c r="C280" s="5" t="s">
        <v>209</v>
      </c>
      <c r="D280" s="5" t="s">
        <v>208</v>
      </c>
      <c r="E280" s="31">
        <f t="shared" si="27"/>
        <v>0</v>
      </c>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G280" s="21"/>
      <c r="AH280" s="30" t="b">
        <f t="shared" si="28"/>
        <v>0</v>
      </c>
    </row>
    <row r="281" spans="1:34" s="30" customFormat="1" hidden="1" outlineLevel="2" x14ac:dyDescent="0.2">
      <c r="B281" s="5" t="s">
        <v>105</v>
      </c>
      <c r="C281" s="5" t="s">
        <v>207</v>
      </c>
      <c r="D281" s="5" t="s">
        <v>206</v>
      </c>
      <c r="E281" s="31">
        <f t="shared" si="27"/>
        <v>0</v>
      </c>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G281" s="21"/>
      <c r="AH281" s="30" t="b">
        <f t="shared" si="28"/>
        <v>0</v>
      </c>
    </row>
    <row r="282" spans="1:34" s="30" customFormat="1" hidden="1" outlineLevel="2" x14ac:dyDescent="0.2">
      <c r="B282" s="5" t="s">
        <v>105</v>
      </c>
      <c r="C282" s="5" t="s">
        <v>205</v>
      </c>
      <c r="D282" s="5" t="s">
        <v>204</v>
      </c>
      <c r="E282" s="31">
        <f t="shared" si="27"/>
        <v>0</v>
      </c>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G282" s="21"/>
      <c r="AH282" s="30" t="b">
        <f t="shared" si="28"/>
        <v>0</v>
      </c>
    </row>
    <row r="283" spans="1:34" s="30" customFormat="1" hidden="1" outlineLevel="2" x14ac:dyDescent="0.2">
      <c r="B283" s="5" t="s">
        <v>105</v>
      </c>
      <c r="C283" s="5" t="s">
        <v>203</v>
      </c>
      <c r="D283" s="5" t="s">
        <v>202</v>
      </c>
      <c r="E283" s="31">
        <f t="shared" si="27"/>
        <v>0</v>
      </c>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G283" s="21"/>
      <c r="AH283" s="30" t="b">
        <f t="shared" si="28"/>
        <v>0</v>
      </c>
    </row>
    <row r="284" spans="1:34" s="30" customFormat="1" hidden="1" outlineLevel="2" x14ac:dyDescent="0.2">
      <c r="B284" s="5" t="s">
        <v>105</v>
      </c>
      <c r="C284" s="5" t="s">
        <v>201</v>
      </c>
      <c r="D284" s="5" t="s">
        <v>200</v>
      </c>
      <c r="E284" s="31">
        <f t="shared" si="27"/>
        <v>0</v>
      </c>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G284" s="21"/>
      <c r="AH284" s="30" t="b">
        <f t="shared" si="28"/>
        <v>0</v>
      </c>
    </row>
    <row r="285" spans="1:34" s="30" customFormat="1" hidden="1" outlineLevel="2" x14ac:dyDescent="0.2">
      <c r="B285" s="5" t="s">
        <v>105</v>
      </c>
      <c r="C285" s="5" t="s">
        <v>199</v>
      </c>
      <c r="D285" s="5" t="s">
        <v>198</v>
      </c>
      <c r="E285" s="31">
        <f t="shared" si="27"/>
        <v>0</v>
      </c>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G285" s="21"/>
      <c r="AH285" s="30" t="b">
        <f t="shared" si="28"/>
        <v>0</v>
      </c>
    </row>
    <row r="286" spans="1:34" s="30" customFormat="1" hidden="1" outlineLevel="2" x14ac:dyDescent="0.2">
      <c r="B286" s="5" t="s">
        <v>105</v>
      </c>
      <c r="C286" s="5" t="s">
        <v>197</v>
      </c>
      <c r="D286" s="5" t="s">
        <v>196</v>
      </c>
      <c r="E286" s="31">
        <f t="shared" si="27"/>
        <v>0</v>
      </c>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G286" s="21"/>
      <c r="AH286" s="30" t="b">
        <f t="shared" si="28"/>
        <v>0</v>
      </c>
    </row>
    <row r="287" spans="1:34" s="30" customFormat="1" hidden="1" outlineLevel="2" x14ac:dyDescent="0.2">
      <c r="B287" s="5" t="s">
        <v>105</v>
      </c>
      <c r="C287" s="5" t="s">
        <v>195</v>
      </c>
      <c r="D287" s="5" t="s">
        <v>194</v>
      </c>
      <c r="E287" s="31">
        <f t="shared" si="27"/>
        <v>0</v>
      </c>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G287" s="21"/>
      <c r="AH287" s="30" t="b">
        <f t="shared" si="28"/>
        <v>0</v>
      </c>
    </row>
    <row r="288" spans="1:34" s="30" customFormat="1" hidden="1" outlineLevel="2" x14ac:dyDescent="0.2">
      <c r="B288" s="5" t="s">
        <v>105</v>
      </c>
      <c r="C288" s="5" t="s">
        <v>193</v>
      </c>
      <c r="D288" s="5" t="s">
        <v>192</v>
      </c>
      <c r="E288" s="31">
        <f t="shared" si="27"/>
        <v>0</v>
      </c>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G288" s="21"/>
      <c r="AH288" s="30" t="b">
        <f t="shared" si="28"/>
        <v>0</v>
      </c>
    </row>
    <row r="289" spans="2:34" s="30" customFormat="1" hidden="1" outlineLevel="2" x14ac:dyDescent="0.2">
      <c r="B289" s="5" t="s">
        <v>105</v>
      </c>
      <c r="C289" s="5" t="s">
        <v>191</v>
      </c>
      <c r="D289" s="5" t="s">
        <v>190</v>
      </c>
      <c r="E289" s="31">
        <f t="shared" si="27"/>
        <v>0</v>
      </c>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G289" s="21"/>
      <c r="AH289" s="30" t="b">
        <f t="shared" si="28"/>
        <v>0</v>
      </c>
    </row>
    <row r="290" spans="2:34" s="30" customFormat="1" hidden="1" outlineLevel="2" x14ac:dyDescent="0.2">
      <c r="B290" s="5" t="s">
        <v>105</v>
      </c>
      <c r="C290" s="5" t="s">
        <v>189</v>
      </c>
      <c r="D290" s="5" t="s">
        <v>188</v>
      </c>
      <c r="E290" s="31">
        <f t="shared" si="27"/>
        <v>0</v>
      </c>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G290" s="21"/>
      <c r="AH290" s="30" t="b">
        <f t="shared" si="28"/>
        <v>0</v>
      </c>
    </row>
    <row r="291" spans="2:34" s="30" customFormat="1" hidden="1" outlineLevel="2" x14ac:dyDescent="0.2">
      <c r="B291" s="5" t="s">
        <v>105</v>
      </c>
      <c r="C291" s="5" t="s">
        <v>187</v>
      </c>
      <c r="D291" s="5" t="s">
        <v>186</v>
      </c>
      <c r="E291" s="31">
        <f t="shared" si="27"/>
        <v>0</v>
      </c>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G291" s="21"/>
      <c r="AH291" s="30" t="b">
        <f t="shared" si="28"/>
        <v>0</v>
      </c>
    </row>
    <row r="292" spans="2:34" s="30" customFormat="1" hidden="1" outlineLevel="2" x14ac:dyDescent="0.2">
      <c r="B292" s="5"/>
      <c r="C292" s="30" t="s">
        <v>185</v>
      </c>
      <c r="D292" s="5" t="s">
        <v>184</v>
      </c>
      <c r="E292" s="31">
        <f t="shared" si="27"/>
        <v>0</v>
      </c>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G292" s="21"/>
      <c r="AH292" s="30" t="b">
        <f t="shared" si="28"/>
        <v>0</v>
      </c>
    </row>
    <row r="293" spans="2:34" s="30" customFormat="1" hidden="1" outlineLevel="2" x14ac:dyDescent="0.2">
      <c r="B293" s="5" t="s">
        <v>105</v>
      </c>
      <c r="C293" s="5" t="s">
        <v>183</v>
      </c>
      <c r="D293" s="5" t="s">
        <v>182</v>
      </c>
      <c r="E293" s="31">
        <f t="shared" si="27"/>
        <v>0</v>
      </c>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G293" s="21"/>
      <c r="AH293" s="30" t="b">
        <f t="shared" si="28"/>
        <v>0</v>
      </c>
    </row>
    <row r="294" spans="2:34" s="30" customFormat="1" hidden="1" outlineLevel="2" x14ac:dyDescent="0.2">
      <c r="B294" s="5"/>
      <c r="C294" s="30" t="s">
        <v>181</v>
      </c>
      <c r="D294" s="5" t="s">
        <v>180</v>
      </c>
      <c r="E294" s="31">
        <f t="shared" si="27"/>
        <v>0</v>
      </c>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G294" s="21"/>
      <c r="AH294" s="30" t="b">
        <f t="shared" si="28"/>
        <v>0</v>
      </c>
    </row>
    <row r="295" spans="2:34" s="30" customFormat="1" hidden="1" outlineLevel="2" x14ac:dyDescent="0.2">
      <c r="B295" s="5" t="s">
        <v>105</v>
      </c>
      <c r="C295" s="5" t="s">
        <v>179</v>
      </c>
      <c r="D295" s="5" t="s">
        <v>178</v>
      </c>
      <c r="E295" s="31">
        <f t="shared" si="27"/>
        <v>0</v>
      </c>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G295" s="21"/>
      <c r="AH295" s="30" t="b">
        <f t="shared" si="28"/>
        <v>0</v>
      </c>
    </row>
    <row r="296" spans="2:34" s="30" customFormat="1" hidden="1" outlineLevel="2" x14ac:dyDescent="0.2">
      <c r="B296" s="5" t="s">
        <v>105</v>
      </c>
      <c r="C296" s="5" t="s">
        <v>177</v>
      </c>
      <c r="D296" s="5" t="s">
        <v>176</v>
      </c>
      <c r="E296" s="31">
        <f t="shared" si="27"/>
        <v>0</v>
      </c>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G296" s="21"/>
      <c r="AH296" s="30" t="b">
        <f t="shared" si="28"/>
        <v>0</v>
      </c>
    </row>
    <row r="297" spans="2:34" s="30" customFormat="1" hidden="1" outlineLevel="2" x14ac:dyDescent="0.2">
      <c r="B297" s="5" t="s">
        <v>105</v>
      </c>
      <c r="C297" s="5" t="s">
        <v>175</v>
      </c>
      <c r="D297" s="5" t="s">
        <v>174</v>
      </c>
      <c r="E297" s="31">
        <f t="shared" si="27"/>
        <v>0</v>
      </c>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G297" s="21"/>
      <c r="AH297" s="30" t="b">
        <f t="shared" si="28"/>
        <v>0</v>
      </c>
    </row>
    <row r="298" spans="2:34" s="30" customFormat="1" hidden="1" outlineLevel="2" x14ac:dyDescent="0.2">
      <c r="B298" s="5" t="s">
        <v>105</v>
      </c>
      <c r="C298" s="5" t="s">
        <v>173</v>
      </c>
      <c r="D298" s="5" t="s">
        <v>172</v>
      </c>
      <c r="E298" s="31">
        <f t="shared" si="27"/>
        <v>0</v>
      </c>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G298" s="21"/>
      <c r="AH298" s="30" t="b">
        <f t="shared" si="28"/>
        <v>0</v>
      </c>
    </row>
    <row r="299" spans="2:34" s="30" customFormat="1" hidden="1" outlineLevel="2" x14ac:dyDescent="0.2">
      <c r="B299" s="5" t="s">
        <v>105</v>
      </c>
      <c r="C299" s="5" t="s">
        <v>171</v>
      </c>
      <c r="D299" s="5" t="s">
        <v>170</v>
      </c>
      <c r="E299" s="31">
        <f t="shared" si="27"/>
        <v>0</v>
      </c>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G299" s="21"/>
      <c r="AH299" s="30" t="b">
        <f t="shared" si="28"/>
        <v>0</v>
      </c>
    </row>
    <row r="300" spans="2:34" s="30" customFormat="1" hidden="1" outlineLevel="2" x14ac:dyDescent="0.2">
      <c r="B300" s="5" t="s">
        <v>105</v>
      </c>
      <c r="C300" s="5" t="s">
        <v>169</v>
      </c>
      <c r="D300" s="5" t="s">
        <v>168</v>
      </c>
      <c r="E300" s="31">
        <f t="shared" si="27"/>
        <v>0</v>
      </c>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G300" s="21"/>
      <c r="AH300" s="30" t="b">
        <f t="shared" si="28"/>
        <v>0</v>
      </c>
    </row>
    <row r="301" spans="2:34" s="30" customFormat="1" hidden="1" outlineLevel="2" x14ac:dyDescent="0.2">
      <c r="B301" s="5" t="s">
        <v>105</v>
      </c>
      <c r="C301" s="5" t="s">
        <v>167</v>
      </c>
      <c r="D301" s="5" t="s">
        <v>166</v>
      </c>
      <c r="E301" s="31">
        <f t="shared" si="27"/>
        <v>0</v>
      </c>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G301" s="21"/>
      <c r="AH301" s="30" t="b">
        <f t="shared" si="28"/>
        <v>0</v>
      </c>
    </row>
    <row r="302" spans="2:34" s="30" customFormat="1" hidden="1" outlineLevel="2" x14ac:dyDescent="0.2">
      <c r="B302" s="5" t="s">
        <v>105</v>
      </c>
      <c r="C302" s="5" t="s">
        <v>165</v>
      </c>
      <c r="D302" s="5" t="s">
        <v>164</v>
      </c>
      <c r="E302" s="31">
        <f t="shared" si="27"/>
        <v>0</v>
      </c>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G302" s="21"/>
      <c r="AH302" s="30" t="b">
        <f t="shared" si="28"/>
        <v>0</v>
      </c>
    </row>
    <row r="303" spans="2:34" s="30" customFormat="1" hidden="1" outlineLevel="2" x14ac:dyDescent="0.2">
      <c r="B303" s="5" t="s">
        <v>105</v>
      </c>
      <c r="C303" s="5" t="s">
        <v>163</v>
      </c>
      <c r="D303" s="5" t="s">
        <v>162</v>
      </c>
      <c r="E303" s="31">
        <f t="shared" si="27"/>
        <v>0</v>
      </c>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G303" s="21"/>
      <c r="AH303" s="30" t="b">
        <f t="shared" si="28"/>
        <v>0</v>
      </c>
    </row>
    <row r="304" spans="2:34" s="30" customFormat="1" hidden="1" outlineLevel="2" x14ac:dyDescent="0.2">
      <c r="B304" s="5" t="s">
        <v>105</v>
      </c>
      <c r="C304" s="5" t="s">
        <v>161</v>
      </c>
      <c r="D304" s="5" t="s">
        <v>160</v>
      </c>
      <c r="E304" s="31">
        <f t="shared" si="27"/>
        <v>0</v>
      </c>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G304" s="21"/>
      <c r="AH304" s="30" t="b">
        <f t="shared" si="28"/>
        <v>0</v>
      </c>
    </row>
    <row r="305" spans="2:34" s="30" customFormat="1" hidden="1" outlineLevel="2" x14ac:dyDescent="0.2">
      <c r="B305" s="5" t="s">
        <v>105</v>
      </c>
      <c r="C305" s="5" t="s">
        <v>159</v>
      </c>
      <c r="D305" s="5" t="s">
        <v>158</v>
      </c>
      <c r="E305" s="31">
        <f t="shared" si="27"/>
        <v>0</v>
      </c>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G305" s="21"/>
      <c r="AH305" s="30" t="b">
        <f t="shared" si="28"/>
        <v>0</v>
      </c>
    </row>
    <row r="306" spans="2:34" s="30" customFormat="1" hidden="1" outlineLevel="2" x14ac:dyDescent="0.2">
      <c r="B306" s="5" t="s">
        <v>105</v>
      </c>
      <c r="C306" s="5" t="s">
        <v>157</v>
      </c>
      <c r="D306" s="5" t="s">
        <v>156</v>
      </c>
      <c r="E306" s="31">
        <f t="shared" ref="E306:E332" si="29">SUM(F306:AE306)</f>
        <v>0</v>
      </c>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G306" s="21"/>
      <c r="AH306" s="30" t="b">
        <f t="shared" si="28"/>
        <v>0</v>
      </c>
    </row>
    <row r="307" spans="2:34" s="30" customFormat="1" hidden="1" outlineLevel="2" x14ac:dyDescent="0.2">
      <c r="B307" s="5" t="s">
        <v>105</v>
      </c>
      <c r="C307" s="5" t="s">
        <v>155</v>
      </c>
      <c r="D307" s="5" t="s">
        <v>154</v>
      </c>
      <c r="E307" s="31">
        <f t="shared" si="29"/>
        <v>0</v>
      </c>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G307" s="21"/>
      <c r="AH307" s="30" t="b">
        <f t="shared" ref="AH307:AH324" si="30">C307=AG306</f>
        <v>0</v>
      </c>
    </row>
    <row r="308" spans="2:34" s="30" customFormat="1" hidden="1" outlineLevel="2" x14ac:dyDescent="0.2">
      <c r="B308" s="5" t="s">
        <v>105</v>
      </c>
      <c r="C308" s="5" t="s">
        <v>153</v>
      </c>
      <c r="D308" s="5" t="s">
        <v>152</v>
      </c>
      <c r="E308" s="31">
        <f t="shared" si="29"/>
        <v>0</v>
      </c>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G308" s="21"/>
      <c r="AH308" s="30" t="b">
        <f t="shared" si="30"/>
        <v>0</v>
      </c>
    </row>
    <row r="309" spans="2:34" s="30" customFormat="1" hidden="1" outlineLevel="2" x14ac:dyDescent="0.2">
      <c r="B309" s="5" t="s">
        <v>105</v>
      </c>
      <c r="C309" s="5" t="s">
        <v>151</v>
      </c>
      <c r="D309" s="5" t="s">
        <v>150</v>
      </c>
      <c r="E309" s="31">
        <f t="shared" si="29"/>
        <v>0</v>
      </c>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G309" s="21"/>
      <c r="AH309" s="30" t="b">
        <f t="shared" si="30"/>
        <v>0</v>
      </c>
    </row>
    <row r="310" spans="2:34" s="30" customFormat="1" hidden="1" outlineLevel="2" x14ac:dyDescent="0.2">
      <c r="B310" s="5" t="s">
        <v>105</v>
      </c>
      <c r="C310" s="5" t="s">
        <v>149</v>
      </c>
      <c r="D310" s="5" t="s">
        <v>148</v>
      </c>
      <c r="E310" s="31">
        <f t="shared" si="29"/>
        <v>0</v>
      </c>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G310" s="21"/>
      <c r="AH310" s="30" t="b">
        <f t="shared" si="30"/>
        <v>0</v>
      </c>
    </row>
    <row r="311" spans="2:34" s="30" customFormat="1" hidden="1" outlineLevel="2" x14ac:dyDescent="0.2">
      <c r="B311" s="5" t="s">
        <v>105</v>
      </c>
      <c r="C311" s="5" t="s">
        <v>147</v>
      </c>
      <c r="D311" s="5" t="s">
        <v>146</v>
      </c>
      <c r="E311" s="31">
        <f t="shared" si="29"/>
        <v>0</v>
      </c>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G311" s="21"/>
      <c r="AH311" s="30" t="b">
        <f t="shared" si="30"/>
        <v>0</v>
      </c>
    </row>
    <row r="312" spans="2:34" s="30" customFormat="1" hidden="1" outlineLevel="2" x14ac:dyDescent="0.2">
      <c r="B312" s="5" t="s">
        <v>105</v>
      </c>
      <c r="C312" s="5" t="s">
        <v>145</v>
      </c>
      <c r="D312" s="5" t="s">
        <v>144</v>
      </c>
      <c r="E312" s="31">
        <f t="shared" si="29"/>
        <v>0</v>
      </c>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G312" s="21"/>
      <c r="AH312" s="30" t="b">
        <f t="shared" si="30"/>
        <v>0</v>
      </c>
    </row>
    <row r="313" spans="2:34" s="30" customFormat="1" hidden="1" outlineLevel="2" x14ac:dyDescent="0.2">
      <c r="B313" s="5" t="s">
        <v>105</v>
      </c>
      <c r="C313" s="5" t="s">
        <v>143</v>
      </c>
      <c r="D313" s="5" t="s">
        <v>142</v>
      </c>
      <c r="E313" s="31">
        <f t="shared" si="29"/>
        <v>0</v>
      </c>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G313" s="21"/>
      <c r="AH313" s="30" t="b">
        <f t="shared" si="30"/>
        <v>0</v>
      </c>
    </row>
    <row r="314" spans="2:34" s="30" customFormat="1" hidden="1" outlineLevel="2" x14ac:dyDescent="0.2">
      <c r="B314" s="5" t="s">
        <v>105</v>
      </c>
      <c r="C314" s="5" t="s">
        <v>141</v>
      </c>
      <c r="D314" s="5" t="s">
        <v>140</v>
      </c>
      <c r="E314" s="31">
        <f t="shared" si="29"/>
        <v>0</v>
      </c>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G314" s="21"/>
      <c r="AH314" s="30" t="b">
        <f t="shared" si="30"/>
        <v>0</v>
      </c>
    </row>
    <row r="315" spans="2:34" s="30" customFormat="1" hidden="1" outlineLevel="2" x14ac:dyDescent="0.2">
      <c r="B315" s="5" t="s">
        <v>105</v>
      </c>
      <c r="C315" s="5" t="s">
        <v>139</v>
      </c>
      <c r="D315" s="5" t="s">
        <v>138</v>
      </c>
      <c r="E315" s="31">
        <f t="shared" si="29"/>
        <v>0</v>
      </c>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G315" s="21"/>
      <c r="AH315" s="30" t="b">
        <f t="shared" si="30"/>
        <v>0</v>
      </c>
    </row>
    <row r="316" spans="2:34" s="30" customFormat="1" hidden="1" outlineLevel="2" x14ac:dyDescent="0.2">
      <c r="B316" s="5" t="s">
        <v>105</v>
      </c>
      <c r="C316" s="5" t="s">
        <v>137</v>
      </c>
      <c r="D316" s="5" t="s">
        <v>136</v>
      </c>
      <c r="E316" s="31">
        <f t="shared" si="29"/>
        <v>0</v>
      </c>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G316" s="21"/>
      <c r="AH316" s="30" t="b">
        <f t="shared" si="30"/>
        <v>0</v>
      </c>
    </row>
    <row r="317" spans="2:34" s="30" customFormat="1" hidden="1" outlineLevel="2" x14ac:dyDescent="0.2">
      <c r="B317" s="5" t="s">
        <v>105</v>
      </c>
      <c r="C317" s="5" t="s">
        <v>135</v>
      </c>
      <c r="D317" s="5" t="s">
        <v>134</v>
      </c>
      <c r="E317" s="31">
        <f t="shared" si="29"/>
        <v>0</v>
      </c>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G317" s="21"/>
      <c r="AH317" s="30" t="b">
        <f t="shared" si="30"/>
        <v>0</v>
      </c>
    </row>
    <row r="318" spans="2:34" s="30" customFormat="1" hidden="1" outlineLevel="2" x14ac:dyDescent="0.2">
      <c r="B318" s="5" t="s">
        <v>105</v>
      </c>
      <c r="C318" s="5" t="s">
        <v>133</v>
      </c>
      <c r="D318" s="5" t="s">
        <v>132</v>
      </c>
      <c r="E318" s="31">
        <f t="shared" si="29"/>
        <v>0</v>
      </c>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G318" s="21"/>
      <c r="AH318" s="30" t="b">
        <f t="shared" si="30"/>
        <v>0</v>
      </c>
    </row>
    <row r="319" spans="2:34" s="30" customFormat="1" hidden="1" outlineLevel="2" x14ac:dyDescent="0.2">
      <c r="B319" s="5" t="s">
        <v>105</v>
      </c>
      <c r="C319" s="5" t="s">
        <v>131</v>
      </c>
      <c r="D319" s="5" t="s">
        <v>130</v>
      </c>
      <c r="E319" s="31">
        <f t="shared" si="29"/>
        <v>0</v>
      </c>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G319" s="21"/>
      <c r="AH319" s="30" t="b">
        <f t="shared" si="30"/>
        <v>0</v>
      </c>
    </row>
    <row r="320" spans="2:34" s="30" customFormat="1" hidden="1" outlineLevel="2" x14ac:dyDescent="0.2">
      <c r="B320" s="5" t="s">
        <v>105</v>
      </c>
      <c r="C320" s="5" t="s">
        <v>129</v>
      </c>
      <c r="D320" s="5" t="s">
        <v>128</v>
      </c>
      <c r="E320" s="31">
        <f t="shared" si="29"/>
        <v>0</v>
      </c>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G320" s="21"/>
      <c r="AH320" s="30" t="b">
        <f t="shared" si="30"/>
        <v>0</v>
      </c>
    </row>
    <row r="321" spans="1:34" s="30" customFormat="1" hidden="1" outlineLevel="2" x14ac:dyDescent="0.2">
      <c r="B321" s="5" t="s">
        <v>105</v>
      </c>
      <c r="C321" s="5" t="s">
        <v>127</v>
      </c>
      <c r="D321" s="5" t="s">
        <v>126</v>
      </c>
      <c r="E321" s="31">
        <f t="shared" si="29"/>
        <v>0</v>
      </c>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G321" s="21"/>
      <c r="AH321" s="30" t="b">
        <f t="shared" si="30"/>
        <v>0</v>
      </c>
    </row>
    <row r="322" spans="1:34" s="30" customFormat="1" hidden="1" outlineLevel="2" x14ac:dyDescent="0.2">
      <c r="B322" s="5" t="s">
        <v>105</v>
      </c>
      <c r="C322" s="5" t="s">
        <v>125</v>
      </c>
      <c r="D322" s="5" t="s">
        <v>124</v>
      </c>
      <c r="E322" s="31">
        <f t="shared" si="29"/>
        <v>0</v>
      </c>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G322" s="21"/>
      <c r="AH322" s="30" t="b">
        <f t="shared" si="30"/>
        <v>0</v>
      </c>
    </row>
    <row r="323" spans="1:34" s="30" customFormat="1" hidden="1" outlineLevel="2" x14ac:dyDescent="0.2">
      <c r="B323" s="5" t="s">
        <v>105</v>
      </c>
      <c r="C323" s="5" t="s">
        <v>123</v>
      </c>
      <c r="D323" s="5" t="s">
        <v>122</v>
      </c>
      <c r="E323" s="31">
        <f t="shared" si="29"/>
        <v>0</v>
      </c>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G323" s="21"/>
      <c r="AH323" s="30" t="b">
        <f t="shared" si="30"/>
        <v>0</v>
      </c>
    </row>
    <row r="324" spans="1:34" s="30" customFormat="1" hidden="1" outlineLevel="2" x14ac:dyDescent="0.2">
      <c r="B324" s="5" t="s">
        <v>105</v>
      </c>
      <c r="C324" s="5" t="s">
        <v>121</v>
      </c>
      <c r="D324" s="5" t="s">
        <v>120</v>
      </c>
      <c r="E324" s="31">
        <f t="shared" si="29"/>
        <v>0</v>
      </c>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G324" s="21"/>
      <c r="AH324" s="30" t="b">
        <f t="shared" si="30"/>
        <v>0</v>
      </c>
    </row>
    <row r="325" spans="1:34" s="30" customFormat="1" hidden="1" outlineLevel="2" x14ac:dyDescent="0.2">
      <c r="B325" s="5" t="s">
        <v>105</v>
      </c>
      <c r="C325" s="5" t="s">
        <v>119</v>
      </c>
      <c r="D325" s="5" t="s">
        <v>118</v>
      </c>
      <c r="E325" s="31">
        <f t="shared" si="29"/>
        <v>0</v>
      </c>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G325" s="21"/>
      <c r="AH325" s="30" t="b">
        <f>C325=AG238</f>
        <v>0</v>
      </c>
    </row>
    <row r="326" spans="1:34" s="30" customFormat="1" hidden="1" outlineLevel="2" x14ac:dyDescent="0.2">
      <c r="B326" s="5" t="s">
        <v>105</v>
      </c>
      <c r="C326" s="5" t="s">
        <v>117</v>
      </c>
      <c r="D326" s="5" t="s">
        <v>116</v>
      </c>
      <c r="E326" s="31">
        <f t="shared" si="29"/>
        <v>0</v>
      </c>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G326" s="21"/>
      <c r="AH326" s="30" t="b">
        <f>C326=AG325</f>
        <v>0</v>
      </c>
    </row>
    <row r="327" spans="1:34" s="30" customFormat="1" hidden="1" outlineLevel="2" x14ac:dyDescent="0.2">
      <c r="B327" s="5" t="s">
        <v>105</v>
      </c>
      <c r="C327" s="5" t="s">
        <v>115</v>
      </c>
      <c r="D327" s="5" t="s">
        <v>114</v>
      </c>
      <c r="E327" s="31">
        <f t="shared" si="29"/>
        <v>0</v>
      </c>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G327" s="21"/>
      <c r="AH327" s="30" t="b">
        <f>C327=AG326</f>
        <v>0</v>
      </c>
    </row>
    <row r="328" spans="1:34" s="30" customFormat="1" hidden="1" outlineLevel="2" x14ac:dyDescent="0.2">
      <c r="B328" s="5" t="s">
        <v>105</v>
      </c>
      <c r="C328" s="5" t="s">
        <v>113</v>
      </c>
      <c r="D328" s="5" t="s">
        <v>112</v>
      </c>
      <c r="E328" s="31">
        <f t="shared" si="29"/>
        <v>0</v>
      </c>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G328" s="21"/>
      <c r="AH328" s="30" t="b">
        <f>C328=AG327</f>
        <v>0</v>
      </c>
    </row>
    <row r="329" spans="1:34" s="30" customFormat="1" hidden="1" outlineLevel="2" x14ac:dyDescent="0.2">
      <c r="B329" s="5"/>
      <c r="C329" s="30" t="s">
        <v>111</v>
      </c>
      <c r="D329" s="5" t="s">
        <v>110</v>
      </c>
      <c r="E329" s="31">
        <f t="shared" si="29"/>
        <v>0</v>
      </c>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G329" s="21"/>
      <c r="AH329" s="30" t="b">
        <f>C329=AG328</f>
        <v>0</v>
      </c>
    </row>
    <row r="330" spans="1:34" s="30" customFormat="1" hidden="1" outlineLevel="2" x14ac:dyDescent="0.2">
      <c r="B330" s="5"/>
      <c r="C330" s="30" t="s">
        <v>109</v>
      </c>
      <c r="D330" s="5" t="s">
        <v>108</v>
      </c>
      <c r="E330" s="31">
        <f t="shared" si="29"/>
        <v>0</v>
      </c>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G330" s="21"/>
      <c r="AH330" s="30" t="b">
        <f>C330=AG329</f>
        <v>0</v>
      </c>
    </row>
    <row r="331" spans="1:34" s="30" customFormat="1" hidden="1" outlineLevel="2" x14ac:dyDescent="0.2">
      <c r="B331" s="5" t="s">
        <v>105</v>
      </c>
      <c r="C331" s="5" t="s">
        <v>107</v>
      </c>
      <c r="D331" s="5" t="s">
        <v>106</v>
      </c>
      <c r="E331" s="31">
        <f t="shared" si="29"/>
        <v>0</v>
      </c>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G331" s="21"/>
      <c r="AH331" s="30" t="b">
        <f>C331=AG239</f>
        <v>0</v>
      </c>
    </row>
    <row r="332" spans="1:34" s="30" customFormat="1" hidden="1" outlineLevel="2" x14ac:dyDescent="0.2">
      <c r="B332" s="5" t="s">
        <v>105</v>
      </c>
      <c r="C332" s="5" t="s">
        <v>104</v>
      </c>
      <c r="D332" s="5" t="s">
        <v>103</v>
      </c>
      <c r="E332" s="31">
        <f t="shared" si="29"/>
        <v>0</v>
      </c>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G332" s="21"/>
      <c r="AH332" s="30" t="b">
        <f>C332=AG241</f>
        <v>0</v>
      </c>
    </row>
    <row r="333" spans="1:34" ht="15.75" customHeight="1" outlineLevel="1" collapsed="1" x14ac:dyDescent="0.2">
      <c r="A333" s="6">
        <v>42</v>
      </c>
      <c r="B333" s="29" t="s">
        <v>102</v>
      </c>
      <c r="D333" s="34" t="s">
        <v>101</v>
      </c>
      <c r="E333" s="27">
        <f t="shared" ref="E333:AE333" si="31">SUBTOTAL(9,E274:E332)</f>
        <v>0</v>
      </c>
      <c r="F333" s="27">
        <f t="shared" si="31"/>
        <v>0</v>
      </c>
      <c r="G333" s="27">
        <f t="shared" si="31"/>
        <v>0</v>
      </c>
      <c r="H333" s="27">
        <f t="shared" si="31"/>
        <v>0</v>
      </c>
      <c r="I333" s="27">
        <f t="shared" si="31"/>
        <v>0</v>
      </c>
      <c r="J333" s="27">
        <f t="shared" si="31"/>
        <v>0</v>
      </c>
      <c r="K333" s="26">
        <f t="shared" si="31"/>
        <v>0</v>
      </c>
      <c r="L333" s="26">
        <f t="shared" si="31"/>
        <v>0</v>
      </c>
      <c r="M333" s="26">
        <f t="shared" si="31"/>
        <v>0</v>
      </c>
      <c r="N333" s="26">
        <f t="shared" si="31"/>
        <v>0</v>
      </c>
      <c r="O333" s="26">
        <f t="shared" si="31"/>
        <v>0</v>
      </c>
      <c r="P333" s="26">
        <f t="shared" si="31"/>
        <v>0</v>
      </c>
      <c r="Q333" s="26">
        <f t="shared" si="31"/>
        <v>0</v>
      </c>
      <c r="R333" s="27">
        <f t="shared" si="31"/>
        <v>0</v>
      </c>
      <c r="S333" s="26">
        <f t="shared" si="31"/>
        <v>0</v>
      </c>
      <c r="T333" s="26">
        <f t="shared" si="31"/>
        <v>0</v>
      </c>
      <c r="U333" s="26">
        <f t="shared" si="31"/>
        <v>0</v>
      </c>
      <c r="V333" s="26">
        <f t="shared" si="31"/>
        <v>0</v>
      </c>
      <c r="W333" s="26">
        <f t="shared" si="31"/>
        <v>0</v>
      </c>
      <c r="X333" s="26">
        <f t="shared" si="31"/>
        <v>0</v>
      </c>
      <c r="Y333" s="26">
        <f t="shared" si="31"/>
        <v>0</v>
      </c>
      <c r="Z333" s="26">
        <f t="shared" si="31"/>
        <v>0</v>
      </c>
      <c r="AA333" s="26">
        <f t="shared" si="31"/>
        <v>0</v>
      </c>
      <c r="AB333" s="26">
        <f t="shared" si="31"/>
        <v>0</v>
      </c>
      <c r="AC333" s="26">
        <f t="shared" si="31"/>
        <v>0</v>
      </c>
      <c r="AD333" s="26">
        <f t="shared" si="31"/>
        <v>0</v>
      </c>
      <c r="AE333" s="26">
        <f t="shared" si="31"/>
        <v>0</v>
      </c>
      <c r="AG333" s="21"/>
    </row>
    <row r="334" spans="1:34" s="30" customFormat="1" hidden="1" outlineLevel="2" x14ac:dyDescent="0.2">
      <c r="B334" s="5" t="s">
        <v>100</v>
      </c>
      <c r="C334" s="5" t="s">
        <v>87</v>
      </c>
      <c r="D334" s="5" t="s">
        <v>86</v>
      </c>
      <c r="E334" s="31">
        <f t="shared" ref="E334:E359" si="32">SUM(F334:AE334)</f>
        <v>0</v>
      </c>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G334" s="21"/>
    </row>
    <row r="335" spans="1:34" s="30" customFormat="1" hidden="1" outlineLevel="2" x14ac:dyDescent="0.2">
      <c r="B335" s="5" t="s">
        <v>100</v>
      </c>
      <c r="C335" s="5" t="s">
        <v>85</v>
      </c>
      <c r="D335" s="5" t="s">
        <v>84</v>
      </c>
      <c r="E335" s="31">
        <f t="shared" si="32"/>
        <v>0</v>
      </c>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G335" s="21"/>
    </row>
    <row r="336" spans="1:34" s="30" customFormat="1" hidden="1" outlineLevel="2" x14ac:dyDescent="0.2">
      <c r="B336" s="5" t="s">
        <v>100</v>
      </c>
      <c r="C336" s="5" t="s">
        <v>83</v>
      </c>
      <c r="D336" s="5" t="s">
        <v>82</v>
      </c>
      <c r="E336" s="31">
        <f t="shared" si="32"/>
        <v>0</v>
      </c>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G336" s="21"/>
    </row>
    <row r="337" spans="2:33" s="30" customFormat="1" hidden="1" outlineLevel="2" x14ac:dyDescent="0.2">
      <c r="B337" s="5" t="s">
        <v>100</v>
      </c>
      <c r="C337" s="5" t="s">
        <v>81</v>
      </c>
      <c r="D337" s="5" t="s">
        <v>80</v>
      </c>
      <c r="E337" s="31">
        <f t="shared" si="32"/>
        <v>0</v>
      </c>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G337" s="21"/>
    </row>
    <row r="338" spans="2:33" s="30" customFormat="1" hidden="1" outlineLevel="2" x14ac:dyDescent="0.2">
      <c r="B338" s="5" t="s">
        <v>100</v>
      </c>
      <c r="C338" s="5" t="s">
        <v>79</v>
      </c>
      <c r="D338" s="5" t="s">
        <v>78</v>
      </c>
      <c r="E338" s="31">
        <f t="shared" si="32"/>
        <v>0</v>
      </c>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G338" s="21"/>
    </row>
    <row r="339" spans="2:33" s="30" customFormat="1" hidden="1" outlineLevel="2" x14ac:dyDescent="0.2">
      <c r="B339" s="5" t="s">
        <v>100</v>
      </c>
      <c r="C339" s="5" t="s">
        <v>77</v>
      </c>
      <c r="D339" s="5" t="s">
        <v>76</v>
      </c>
      <c r="E339" s="31">
        <f t="shared" si="32"/>
        <v>0</v>
      </c>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G339" s="21"/>
    </row>
    <row r="340" spans="2:33" s="30" customFormat="1" hidden="1" outlineLevel="2" x14ac:dyDescent="0.2">
      <c r="B340" s="5" t="s">
        <v>100</v>
      </c>
      <c r="C340" s="5" t="s">
        <v>75</v>
      </c>
      <c r="D340" s="5" t="s">
        <v>74</v>
      </c>
      <c r="E340" s="31">
        <f t="shared" si="32"/>
        <v>0</v>
      </c>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G340" s="21"/>
    </row>
    <row r="341" spans="2:33" s="30" customFormat="1" hidden="1" outlineLevel="2" x14ac:dyDescent="0.2">
      <c r="B341" s="5" t="s">
        <v>100</v>
      </c>
      <c r="C341" s="5" t="s">
        <v>73</v>
      </c>
      <c r="D341" s="5" t="s">
        <v>72</v>
      </c>
      <c r="E341" s="31">
        <f t="shared" si="32"/>
        <v>0</v>
      </c>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G341" s="21"/>
    </row>
    <row r="342" spans="2:33" s="30" customFormat="1" hidden="1" outlineLevel="2" x14ac:dyDescent="0.2">
      <c r="B342" s="5" t="s">
        <v>100</v>
      </c>
      <c r="C342" s="5" t="s">
        <v>71</v>
      </c>
      <c r="D342" s="5" t="s">
        <v>70</v>
      </c>
      <c r="E342" s="31">
        <f t="shared" si="32"/>
        <v>0</v>
      </c>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G342" s="21"/>
    </row>
    <row r="343" spans="2:33" s="30" customFormat="1" hidden="1" outlineLevel="2" x14ac:dyDescent="0.2">
      <c r="B343" s="5" t="s">
        <v>100</v>
      </c>
      <c r="C343" s="5" t="s">
        <v>69</v>
      </c>
      <c r="D343" s="5" t="s">
        <v>68</v>
      </c>
      <c r="E343" s="31">
        <f t="shared" si="32"/>
        <v>0</v>
      </c>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G343" s="21"/>
    </row>
    <row r="344" spans="2:33" s="30" customFormat="1" hidden="1" outlineLevel="2" x14ac:dyDescent="0.2">
      <c r="B344" s="5" t="s">
        <v>100</v>
      </c>
      <c r="C344" s="5" t="s">
        <v>67</v>
      </c>
      <c r="D344" s="5" t="s">
        <v>66</v>
      </c>
      <c r="E344" s="31">
        <f t="shared" si="32"/>
        <v>0</v>
      </c>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G344" s="21"/>
    </row>
    <row r="345" spans="2:33" s="30" customFormat="1" hidden="1" outlineLevel="2" x14ac:dyDescent="0.2">
      <c r="B345" s="5" t="s">
        <v>100</v>
      </c>
      <c r="C345" s="5" t="s">
        <v>65</v>
      </c>
      <c r="D345" s="5" t="s">
        <v>64</v>
      </c>
      <c r="E345" s="31">
        <f t="shared" si="32"/>
        <v>0</v>
      </c>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G345" s="21"/>
    </row>
    <row r="346" spans="2:33" s="30" customFormat="1" hidden="1" outlineLevel="2" x14ac:dyDescent="0.2">
      <c r="B346" s="5" t="s">
        <v>100</v>
      </c>
      <c r="C346" s="5" t="s">
        <v>63</v>
      </c>
      <c r="D346" s="5" t="s">
        <v>62</v>
      </c>
      <c r="E346" s="31">
        <f t="shared" si="32"/>
        <v>0</v>
      </c>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G346" s="21"/>
    </row>
    <row r="347" spans="2:33" s="30" customFormat="1" hidden="1" outlineLevel="2" x14ac:dyDescent="0.2">
      <c r="B347" s="5" t="s">
        <v>100</v>
      </c>
      <c r="C347" s="5" t="s">
        <v>61</v>
      </c>
      <c r="D347" s="5" t="s">
        <v>60</v>
      </c>
      <c r="E347" s="31">
        <f t="shared" si="32"/>
        <v>0</v>
      </c>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G347" s="21"/>
    </row>
    <row r="348" spans="2:33" s="30" customFormat="1" hidden="1" outlineLevel="2" x14ac:dyDescent="0.2">
      <c r="B348" s="5" t="s">
        <v>100</v>
      </c>
      <c r="C348" s="5" t="s">
        <v>59</v>
      </c>
      <c r="D348" s="5" t="s">
        <v>58</v>
      </c>
      <c r="E348" s="31">
        <f t="shared" si="32"/>
        <v>0</v>
      </c>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G348" s="21"/>
    </row>
    <row r="349" spans="2:33" s="30" customFormat="1" hidden="1" outlineLevel="2" x14ac:dyDescent="0.2">
      <c r="B349" s="5" t="s">
        <v>100</v>
      </c>
      <c r="C349" s="5" t="s">
        <v>57</v>
      </c>
      <c r="D349" s="5" t="s">
        <v>56</v>
      </c>
      <c r="E349" s="31">
        <f t="shared" si="32"/>
        <v>0</v>
      </c>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G349" s="21"/>
    </row>
    <row r="350" spans="2:33" s="30" customFormat="1" hidden="1" outlineLevel="2" x14ac:dyDescent="0.2">
      <c r="B350" s="5" t="s">
        <v>100</v>
      </c>
      <c r="C350" s="5" t="s">
        <v>55</v>
      </c>
      <c r="D350" s="5" t="s">
        <v>54</v>
      </c>
      <c r="E350" s="31">
        <f t="shared" si="32"/>
        <v>0</v>
      </c>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G350" s="21"/>
    </row>
    <row r="351" spans="2:33" s="30" customFormat="1" hidden="1" outlineLevel="2" x14ac:dyDescent="0.2">
      <c r="B351" s="5" t="s">
        <v>100</v>
      </c>
      <c r="C351" s="5" t="s">
        <v>53</v>
      </c>
      <c r="D351" s="5" t="s">
        <v>52</v>
      </c>
      <c r="E351" s="31">
        <f t="shared" si="32"/>
        <v>0</v>
      </c>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G351" s="21"/>
    </row>
    <row r="352" spans="2:33" s="30" customFormat="1" hidden="1" outlineLevel="2" x14ac:dyDescent="0.2">
      <c r="B352" s="5" t="s">
        <v>100</v>
      </c>
      <c r="C352" s="5" t="s">
        <v>51</v>
      </c>
      <c r="D352" s="5" t="s">
        <v>50</v>
      </c>
      <c r="E352" s="31">
        <f t="shared" si="32"/>
        <v>0</v>
      </c>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G352" s="21"/>
    </row>
    <row r="353" spans="1:33" s="30" customFormat="1" hidden="1" outlineLevel="2" x14ac:dyDescent="0.2">
      <c r="B353" s="5" t="s">
        <v>100</v>
      </c>
      <c r="C353" s="5" t="s">
        <v>47</v>
      </c>
      <c r="D353" s="5" t="s">
        <v>46</v>
      </c>
      <c r="E353" s="31">
        <f t="shared" si="32"/>
        <v>0</v>
      </c>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G353" s="21"/>
    </row>
    <row r="354" spans="1:33" s="30" customFormat="1" hidden="1" outlineLevel="2" x14ac:dyDescent="0.2">
      <c r="B354" s="5" t="s">
        <v>100</v>
      </c>
      <c r="C354" s="5" t="s">
        <v>45</v>
      </c>
      <c r="D354" s="5" t="s">
        <v>44</v>
      </c>
      <c r="E354" s="31">
        <f t="shared" si="32"/>
        <v>0</v>
      </c>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G354" s="21"/>
    </row>
    <row r="355" spans="1:33" s="30" customFormat="1" hidden="1" outlineLevel="2" x14ac:dyDescent="0.2">
      <c r="B355" s="5" t="s">
        <v>100</v>
      </c>
      <c r="C355" s="5" t="s">
        <v>43</v>
      </c>
      <c r="D355" s="5" t="s">
        <v>42</v>
      </c>
      <c r="E355" s="31">
        <f t="shared" si="32"/>
        <v>0</v>
      </c>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G355" s="21"/>
    </row>
    <row r="356" spans="1:33" s="30" customFormat="1" hidden="1" outlineLevel="2" x14ac:dyDescent="0.2">
      <c r="B356" s="5" t="s">
        <v>100</v>
      </c>
      <c r="C356" s="5" t="s">
        <v>41</v>
      </c>
      <c r="D356" s="5" t="s">
        <v>40</v>
      </c>
      <c r="E356" s="31">
        <f t="shared" si="32"/>
        <v>0</v>
      </c>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G356" s="21"/>
    </row>
    <row r="357" spans="1:33" s="30" customFormat="1" hidden="1" outlineLevel="2" x14ac:dyDescent="0.2">
      <c r="B357" s="5" t="s">
        <v>100</v>
      </c>
      <c r="C357" s="5" t="s">
        <v>39</v>
      </c>
      <c r="D357" s="5" t="s">
        <v>38</v>
      </c>
      <c r="E357" s="31">
        <f t="shared" si="32"/>
        <v>0</v>
      </c>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G357" s="21"/>
    </row>
    <row r="358" spans="1:33" s="30" customFormat="1" hidden="1" outlineLevel="2" x14ac:dyDescent="0.2">
      <c r="B358" s="5" t="s">
        <v>100</v>
      </c>
      <c r="C358" s="5" t="s">
        <v>37</v>
      </c>
      <c r="D358" s="5" t="s">
        <v>36</v>
      </c>
      <c r="E358" s="31">
        <f t="shared" si="32"/>
        <v>0</v>
      </c>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G358" s="21"/>
    </row>
    <row r="359" spans="1:33" s="30" customFormat="1" hidden="1" outlineLevel="2" x14ac:dyDescent="0.2">
      <c r="B359" s="5" t="s">
        <v>100</v>
      </c>
      <c r="C359" s="5" t="s">
        <v>34</v>
      </c>
      <c r="D359" s="5" t="s">
        <v>33</v>
      </c>
      <c r="E359" s="31">
        <f t="shared" si="32"/>
        <v>0</v>
      </c>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G359" s="21"/>
    </row>
    <row r="360" spans="1:33" ht="15.75" customHeight="1" outlineLevel="1" collapsed="1" x14ac:dyDescent="0.2">
      <c r="A360" s="6">
        <v>43</v>
      </c>
      <c r="B360" s="29" t="s">
        <v>99</v>
      </c>
      <c r="D360" s="34" t="s">
        <v>98</v>
      </c>
      <c r="E360" s="27">
        <f t="shared" ref="E360:AE360" si="33">SUBTOTAL(9,E334:E359)</f>
        <v>0</v>
      </c>
      <c r="F360" s="27">
        <f t="shared" si="33"/>
        <v>0</v>
      </c>
      <c r="G360" s="27">
        <f t="shared" si="33"/>
        <v>0</v>
      </c>
      <c r="H360" s="27">
        <f t="shared" si="33"/>
        <v>0</v>
      </c>
      <c r="I360" s="27">
        <f t="shared" si="33"/>
        <v>0</v>
      </c>
      <c r="J360" s="27">
        <f t="shared" si="33"/>
        <v>0</v>
      </c>
      <c r="K360" s="26">
        <f t="shared" si="33"/>
        <v>0</v>
      </c>
      <c r="L360" s="26">
        <f t="shared" si="33"/>
        <v>0</v>
      </c>
      <c r="M360" s="26">
        <f t="shared" si="33"/>
        <v>0</v>
      </c>
      <c r="N360" s="26">
        <f t="shared" si="33"/>
        <v>0</v>
      </c>
      <c r="O360" s="26">
        <f t="shared" si="33"/>
        <v>0</v>
      </c>
      <c r="P360" s="26">
        <f t="shared" si="33"/>
        <v>0</v>
      </c>
      <c r="Q360" s="26">
        <f t="shared" si="33"/>
        <v>0</v>
      </c>
      <c r="R360" s="27">
        <f t="shared" si="33"/>
        <v>0</v>
      </c>
      <c r="S360" s="26">
        <f t="shared" si="33"/>
        <v>0</v>
      </c>
      <c r="T360" s="26">
        <f t="shared" si="33"/>
        <v>0</v>
      </c>
      <c r="U360" s="26">
        <f t="shared" si="33"/>
        <v>0</v>
      </c>
      <c r="V360" s="26">
        <f t="shared" si="33"/>
        <v>0</v>
      </c>
      <c r="W360" s="26">
        <f t="shared" si="33"/>
        <v>0</v>
      </c>
      <c r="X360" s="26">
        <f t="shared" si="33"/>
        <v>0</v>
      </c>
      <c r="Y360" s="26">
        <f t="shared" si="33"/>
        <v>0</v>
      </c>
      <c r="Z360" s="26">
        <f t="shared" si="33"/>
        <v>0</v>
      </c>
      <c r="AA360" s="26">
        <f t="shared" si="33"/>
        <v>0</v>
      </c>
      <c r="AB360" s="26">
        <f t="shared" si="33"/>
        <v>0</v>
      </c>
      <c r="AC360" s="26">
        <f t="shared" si="33"/>
        <v>0</v>
      </c>
      <c r="AD360" s="26">
        <f t="shared" si="33"/>
        <v>0</v>
      </c>
      <c r="AE360" s="26">
        <f t="shared" si="33"/>
        <v>0</v>
      </c>
      <c r="AG360" s="21"/>
    </row>
    <row r="361" spans="1:33" s="30" customFormat="1" hidden="1" outlineLevel="2" x14ac:dyDescent="0.2">
      <c r="B361" s="5" t="s">
        <v>97</v>
      </c>
      <c r="C361" s="5" t="s">
        <v>30</v>
      </c>
      <c r="D361" s="5" t="s">
        <v>29</v>
      </c>
      <c r="E361" s="31">
        <f>SUM(F361:AE361)</f>
        <v>0</v>
      </c>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G361" s="21"/>
    </row>
    <row r="362" spans="1:33" s="30" customFormat="1" hidden="1" outlineLevel="2" x14ac:dyDescent="0.2">
      <c r="B362" s="5" t="s">
        <v>97</v>
      </c>
      <c r="C362" s="5" t="s">
        <v>28</v>
      </c>
      <c r="D362" s="5" t="s">
        <v>27</v>
      </c>
      <c r="E362" s="31">
        <f>SUM(F362:AE362)</f>
        <v>0</v>
      </c>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G362" s="21"/>
    </row>
    <row r="363" spans="1:33" s="30" customFormat="1" hidden="1" outlineLevel="2" x14ac:dyDescent="0.2">
      <c r="B363" s="5" t="s">
        <v>97</v>
      </c>
      <c r="C363" s="5" t="s">
        <v>26</v>
      </c>
      <c r="D363" s="5" t="s">
        <v>25</v>
      </c>
      <c r="E363" s="31">
        <f>SUM(F363:AE363)</f>
        <v>0</v>
      </c>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G363" s="21"/>
    </row>
    <row r="364" spans="1:33" s="30" customFormat="1" hidden="1" outlineLevel="2" x14ac:dyDescent="0.2">
      <c r="B364" s="5" t="s">
        <v>97</v>
      </c>
      <c r="C364" s="5" t="s">
        <v>24</v>
      </c>
      <c r="D364" s="5" t="s">
        <v>23</v>
      </c>
      <c r="E364" s="31">
        <f>SUM(F364:AE364)</f>
        <v>0</v>
      </c>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G364" s="21"/>
    </row>
    <row r="365" spans="1:33" s="30" customFormat="1" hidden="1" outlineLevel="2" x14ac:dyDescent="0.2">
      <c r="B365" s="5" t="s">
        <v>97</v>
      </c>
      <c r="C365" s="5" t="s">
        <v>21</v>
      </c>
      <c r="D365" s="5" t="s">
        <v>20</v>
      </c>
      <c r="E365" s="31">
        <f>SUM(F365:AE365)</f>
        <v>0</v>
      </c>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G365" s="21"/>
    </row>
    <row r="366" spans="1:33" ht="15.75" customHeight="1" outlineLevel="1" collapsed="1" x14ac:dyDescent="0.2">
      <c r="A366" s="6">
        <v>44</v>
      </c>
      <c r="B366" s="29" t="s">
        <v>96</v>
      </c>
      <c r="D366" s="34" t="s">
        <v>95</v>
      </c>
      <c r="E366" s="27">
        <f t="shared" ref="E366:AE366" si="34">SUBTOTAL(9,E361:E365)</f>
        <v>0</v>
      </c>
      <c r="F366" s="27">
        <f t="shared" si="34"/>
        <v>0</v>
      </c>
      <c r="G366" s="27">
        <f t="shared" si="34"/>
        <v>0</v>
      </c>
      <c r="H366" s="27">
        <f t="shared" si="34"/>
        <v>0</v>
      </c>
      <c r="I366" s="27">
        <f t="shared" si="34"/>
        <v>0</v>
      </c>
      <c r="J366" s="27">
        <f t="shared" si="34"/>
        <v>0</v>
      </c>
      <c r="K366" s="26">
        <f t="shared" si="34"/>
        <v>0</v>
      </c>
      <c r="L366" s="26">
        <f t="shared" si="34"/>
        <v>0</v>
      </c>
      <c r="M366" s="26">
        <f t="shared" si="34"/>
        <v>0</v>
      </c>
      <c r="N366" s="26">
        <f t="shared" si="34"/>
        <v>0</v>
      </c>
      <c r="O366" s="26">
        <f t="shared" si="34"/>
        <v>0</v>
      </c>
      <c r="P366" s="26">
        <f t="shared" si="34"/>
        <v>0</v>
      </c>
      <c r="Q366" s="26">
        <f t="shared" si="34"/>
        <v>0</v>
      </c>
      <c r="R366" s="27">
        <f t="shared" si="34"/>
        <v>0</v>
      </c>
      <c r="S366" s="26">
        <f t="shared" si="34"/>
        <v>0</v>
      </c>
      <c r="T366" s="26">
        <f t="shared" si="34"/>
        <v>0</v>
      </c>
      <c r="U366" s="26">
        <f t="shared" si="34"/>
        <v>0</v>
      </c>
      <c r="V366" s="26">
        <f t="shared" si="34"/>
        <v>0</v>
      </c>
      <c r="W366" s="26">
        <f t="shared" si="34"/>
        <v>0</v>
      </c>
      <c r="X366" s="26">
        <f t="shared" si="34"/>
        <v>0</v>
      </c>
      <c r="Y366" s="26">
        <f t="shared" si="34"/>
        <v>0</v>
      </c>
      <c r="Z366" s="26">
        <f t="shared" si="34"/>
        <v>0</v>
      </c>
      <c r="AA366" s="26">
        <f t="shared" si="34"/>
        <v>0</v>
      </c>
      <c r="AB366" s="26">
        <f t="shared" si="34"/>
        <v>0</v>
      </c>
      <c r="AC366" s="26">
        <f t="shared" si="34"/>
        <v>0</v>
      </c>
      <c r="AD366" s="26">
        <f t="shared" si="34"/>
        <v>0</v>
      </c>
      <c r="AE366" s="26">
        <f t="shared" si="34"/>
        <v>0</v>
      </c>
      <c r="AG366" s="21"/>
    </row>
    <row r="367" spans="1:33" s="30" customFormat="1" hidden="1" outlineLevel="2" x14ac:dyDescent="0.2">
      <c r="B367" s="5" t="s">
        <v>94</v>
      </c>
      <c r="C367" s="5" t="s">
        <v>17</v>
      </c>
      <c r="D367" s="5" t="s">
        <v>16</v>
      </c>
      <c r="E367" s="31">
        <f>SUM(F367:AE367)</f>
        <v>0</v>
      </c>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G367" s="21"/>
    </row>
    <row r="368" spans="1:33" s="30" customFormat="1" hidden="1" outlineLevel="2" x14ac:dyDescent="0.2">
      <c r="B368" s="5" t="s">
        <v>94</v>
      </c>
      <c r="C368" s="5" t="s">
        <v>15</v>
      </c>
      <c r="D368" s="5" t="s">
        <v>14</v>
      </c>
      <c r="E368" s="31">
        <f>SUM(F368:AE368)</f>
        <v>0</v>
      </c>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G368" s="21"/>
    </row>
    <row r="369" spans="1:33" s="30" customFormat="1" hidden="1" outlineLevel="2" x14ac:dyDescent="0.2">
      <c r="B369" s="5" t="s">
        <v>94</v>
      </c>
      <c r="C369" s="5" t="s">
        <v>13</v>
      </c>
      <c r="D369" s="5" t="s">
        <v>12</v>
      </c>
      <c r="E369" s="31">
        <f>SUM(F369:AE369)</f>
        <v>0</v>
      </c>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G369" s="21"/>
    </row>
    <row r="370" spans="1:33" s="30" customFormat="1" hidden="1" outlineLevel="2" x14ac:dyDescent="0.2">
      <c r="B370" s="5" t="s">
        <v>94</v>
      </c>
      <c r="C370" s="5" t="s">
        <v>11</v>
      </c>
      <c r="D370" s="5" t="s">
        <v>10</v>
      </c>
      <c r="E370" s="31">
        <f>SUM(F370:AE370)</f>
        <v>0</v>
      </c>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G370" s="21"/>
    </row>
    <row r="371" spans="1:33" s="30" customFormat="1" hidden="1" outlineLevel="2" x14ac:dyDescent="0.2">
      <c r="B371" s="5" t="s">
        <v>94</v>
      </c>
      <c r="C371" s="5" t="s">
        <v>8</v>
      </c>
      <c r="D371" s="5" t="s">
        <v>7</v>
      </c>
      <c r="E371" s="31">
        <f>SUM(F371:AE371)</f>
        <v>0</v>
      </c>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G371" s="21"/>
    </row>
    <row r="372" spans="1:33" ht="15.75" customHeight="1" outlineLevel="1" collapsed="1" x14ac:dyDescent="0.2">
      <c r="A372" s="6">
        <v>45</v>
      </c>
      <c r="B372" s="29" t="s">
        <v>93</v>
      </c>
      <c r="D372" s="23" t="s">
        <v>92</v>
      </c>
      <c r="E372" s="27">
        <f t="shared" ref="E372:AE372" si="35">SUBTOTAL(9,E367:E371)</f>
        <v>0</v>
      </c>
      <c r="F372" s="27">
        <f t="shared" si="35"/>
        <v>0</v>
      </c>
      <c r="G372" s="27">
        <f t="shared" si="35"/>
        <v>0</v>
      </c>
      <c r="H372" s="27">
        <f t="shared" si="35"/>
        <v>0</v>
      </c>
      <c r="I372" s="27">
        <f t="shared" si="35"/>
        <v>0</v>
      </c>
      <c r="J372" s="27">
        <f t="shared" si="35"/>
        <v>0</v>
      </c>
      <c r="K372" s="26">
        <f t="shared" si="35"/>
        <v>0</v>
      </c>
      <c r="L372" s="26">
        <f t="shared" si="35"/>
        <v>0</v>
      </c>
      <c r="M372" s="26">
        <f t="shared" si="35"/>
        <v>0</v>
      </c>
      <c r="N372" s="26">
        <f t="shared" si="35"/>
        <v>0</v>
      </c>
      <c r="O372" s="26">
        <f t="shared" si="35"/>
        <v>0</v>
      </c>
      <c r="P372" s="26">
        <f t="shared" si="35"/>
        <v>0</v>
      </c>
      <c r="Q372" s="26">
        <f t="shared" si="35"/>
        <v>0</v>
      </c>
      <c r="R372" s="27">
        <f t="shared" si="35"/>
        <v>0</v>
      </c>
      <c r="S372" s="26">
        <f t="shared" si="35"/>
        <v>0</v>
      </c>
      <c r="T372" s="26">
        <f t="shared" si="35"/>
        <v>0</v>
      </c>
      <c r="U372" s="26">
        <f t="shared" si="35"/>
        <v>0</v>
      </c>
      <c r="V372" s="26">
        <f t="shared" si="35"/>
        <v>0</v>
      </c>
      <c r="W372" s="26">
        <f t="shared" si="35"/>
        <v>0</v>
      </c>
      <c r="X372" s="26">
        <f t="shared" si="35"/>
        <v>0</v>
      </c>
      <c r="Y372" s="26">
        <f t="shared" si="35"/>
        <v>0</v>
      </c>
      <c r="Z372" s="26">
        <f t="shared" si="35"/>
        <v>0</v>
      </c>
      <c r="AA372" s="26">
        <f t="shared" si="35"/>
        <v>0</v>
      </c>
      <c r="AB372" s="26">
        <f t="shared" si="35"/>
        <v>0</v>
      </c>
      <c r="AC372" s="26">
        <f t="shared" si="35"/>
        <v>0</v>
      </c>
      <c r="AD372" s="26">
        <f t="shared" si="35"/>
        <v>0</v>
      </c>
      <c r="AE372" s="26">
        <f t="shared" si="35"/>
        <v>0</v>
      </c>
      <c r="AG372" s="21"/>
    </row>
    <row r="373" spans="1:33" s="30" customFormat="1" hidden="1" outlineLevel="2" x14ac:dyDescent="0.2">
      <c r="B373" s="5"/>
      <c r="C373" s="5" t="s">
        <v>91</v>
      </c>
      <c r="D373" s="5" t="s">
        <v>90</v>
      </c>
      <c r="E373" s="31">
        <f>SUM(F373:AE373)</f>
        <v>0</v>
      </c>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G373" s="21"/>
    </row>
    <row r="374" spans="1:33" ht="15.75" customHeight="1" outlineLevel="1" collapsed="1" x14ac:dyDescent="0.2">
      <c r="A374" s="6">
        <v>46</v>
      </c>
      <c r="B374" s="29" t="s">
        <v>89</v>
      </c>
      <c r="D374" s="23" t="s">
        <v>88</v>
      </c>
      <c r="E374" s="27">
        <f t="shared" ref="E374:AE374" si="36">SUBTOTAL(9,E373:E373)</f>
        <v>0</v>
      </c>
      <c r="F374" s="27">
        <f t="shared" si="36"/>
        <v>0</v>
      </c>
      <c r="G374" s="27">
        <f t="shared" si="36"/>
        <v>0</v>
      </c>
      <c r="H374" s="27">
        <f t="shared" si="36"/>
        <v>0</v>
      </c>
      <c r="I374" s="27">
        <f t="shared" si="36"/>
        <v>0</v>
      </c>
      <c r="J374" s="27">
        <f t="shared" si="36"/>
        <v>0</v>
      </c>
      <c r="K374" s="27">
        <f t="shared" si="36"/>
        <v>0</v>
      </c>
      <c r="L374" s="27">
        <f t="shared" si="36"/>
        <v>0</v>
      </c>
      <c r="M374" s="27">
        <f t="shared" si="36"/>
        <v>0</v>
      </c>
      <c r="N374" s="27">
        <f t="shared" si="36"/>
        <v>0</v>
      </c>
      <c r="O374" s="27">
        <f t="shared" si="36"/>
        <v>0</v>
      </c>
      <c r="P374" s="27">
        <f t="shared" si="36"/>
        <v>0</v>
      </c>
      <c r="Q374" s="27">
        <f t="shared" si="36"/>
        <v>0</v>
      </c>
      <c r="R374" s="27">
        <f t="shared" si="36"/>
        <v>0</v>
      </c>
      <c r="S374" s="27">
        <f t="shared" si="36"/>
        <v>0</v>
      </c>
      <c r="T374" s="27">
        <f t="shared" si="36"/>
        <v>0</v>
      </c>
      <c r="U374" s="27">
        <f t="shared" si="36"/>
        <v>0</v>
      </c>
      <c r="V374" s="27">
        <f t="shared" si="36"/>
        <v>0</v>
      </c>
      <c r="W374" s="27">
        <f t="shared" si="36"/>
        <v>0</v>
      </c>
      <c r="X374" s="27">
        <f t="shared" si="36"/>
        <v>0</v>
      </c>
      <c r="Y374" s="27">
        <f t="shared" si="36"/>
        <v>0</v>
      </c>
      <c r="Z374" s="27">
        <f t="shared" si="36"/>
        <v>0</v>
      </c>
      <c r="AA374" s="27">
        <f t="shared" si="36"/>
        <v>0</v>
      </c>
      <c r="AB374" s="27">
        <f t="shared" si="36"/>
        <v>0</v>
      </c>
      <c r="AC374" s="27">
        <f t="shared" si="36"/>
        <v>0</v>
      </c>
      <c r="AD374" s="27">
        <f t="shared" si="36"/>
        <v>0</v>
      </c>
      <c r="AE374" s="27">
        <f t="shared" si="36"/>
        <v>0</v>
      </c>
      <c r="AG374" s="21"/>
    </row>
    <row r="375" spans="1:33" s="30" customFormat="1" ht="12.75" hidden="1" customHeight="1" outlineLevel="2" x14ac:dyDescent="0.2">
      <c r="B375" s="5" t="s">
        <v>35</v>
      </c>
      <c r="C375" s="5" t="s">
        <v>87</v>
      </c>
      <c r="D375" s="5" t="s">
        <v>86</v>
      </c>
      <c r="E375" s="31">
        <f t="shared" ref="E375:E401" si="37">SUM(F375:AE375)</f>
        <v>0</v>
      </c>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2"/>
      <c r="AD375" s="32"/>
      <c r="AE375" s="32"/>
      <c r="AG375" s="21"/>
    </row>
    <row r="376" spans="1:33" s="30" customFormat="1" ht="12.75" hidden="1" customHeight="1" outlineLevel="2" x14ac:dyDescent="0.2">
      <c r="B376" s="5" t="s">
        <v>35</v>
      </c>
      <c r="C376" s="5" t="s">
        <v>85</v>
      </c>
      <c r="D376" s="5" t="s">
        <v>84</v>
      </c>
      <c r="E376" s="31">
        <f t="shared" si="37"/>
        <v>0</v>
      </c>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G376" s="21"/>
    </row>
    <row r="377" spans="1:33" s="30" customFormat="1" ht="12.75" hidden="1" customHeight="1" outlineLevel="2" x14ac:dyDescent="0.2">
      <c r="B377" s="5" t="s">
        <v>35</v>
      </c>
      <c r="C377" s="5" t="s">
        <v>83</v>
      </c>
      <c r="D377" s="5" t="s">
        <v>82</v>
      </c>
      <c r="E377" s="31">
        <f t="shared" si="37"/>
        <v>0</v>
      </c>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G377" s="21"/>
    </row>
    <row r="378" spans="1:33" s="30" customFormat="1" ht="12.75" hidden="1" customHeight="1" outlineLevel="2" x14ac:dyDescent="0.2">
      <c r="B378" s="5" t="s">
        <v>35</v>
      </c>
      <c r="C378" s="5" t="s">
        <v>81</v>
      </c>
      <c r="D378" s="5" t="s">
        <v>80</v>
      </c>
      <c r="E378" s="31">
        <f t="shared" si="37"/>
        <v>0</v>
      </c>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G378" s="21"/>
    </row>
    <row r="379" spans="1:33" s="30" customFormat="1" ht="12.75" hidden="1" customHeight="1" outlineLevel="2" x14ac:dyDescent="0.2">
      <c r="B379" s="5" t="s">
        <v>35</v>
      </c>
      <c r="C379" s="5" t="s">
        <v>79</v>
      </c>
      <c r="D379" s="5" t="s">
        <v>78</v>
      </c>
      <c r="E379" s="31">
        <f t="shared" si="37"/>
        <v>0</v>
      </c>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G379" s="21"/>
    </row>
    <row r="380" spans="1:33" s="30" customFormat="1" ht="12.75" hidden="1" customHeight="1" outlineLevel="2" x14ac:dyDescent="0.2">
      <c r="B380" s="5" t="s">
        <v>35</v>
      </c>
      <c r="C380" s="5" t="s">
        <v>77</v>
      </c>
      <c r="D380" s="5" t="s">
        <v>76</v>
      </c>
      <c r="E380" s="31">
        <f t="shared" si="37"/>
        <v>0</v>
      </c>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G380" s="21"/>
    </row>
    <row r="381" spans="1:33" s="30" customFormat="1" ht="12.75" hidden="1" customHeight="1" outlineLevel="2" x14ac:dyDescent="0.2">
      <c r="B381" s="5" t="s">
        <v>35</v>
      </c>
      <c r="C381" s="5" t="s">
        <v>75</v>
      </c>
      <c r="D381" s="5" t="s">
        <v>74</v>
      </c>
      <c r="E381" s="31">
        <f t="shared" si="37"/>
        <v>0</v>
      </c>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G381" s="21"/>
    </row>
    <row r="382" spans="1:33" s="30" customFormat="1" ht="12.75" hidden="1" customHeight="1" outlineLevel="2" x14ac:dyDescent="0.2">
      <c r="B382" s="5" t="s">
        <v>35</v>
      </c>
      <c r="C382" s="5" t="s">
        <v>73</v>
      </c>
      <c r="D382" s="5" t="s">
        <v>72</v>
      </c>
      <c r="E382" s="31">
        <f t="shared" si="37"/>
        <v>0</v>
      </c>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G382" s="21"/>
    </row>
    <row r="383" spans="1:33" s="30" customFormat="1" ht="12.75" hidden="1" customHeight="1" outlineLevel="2" x14ac:dyDescent="0.2">
      <c r="B383" s="5" t="s">
        <v>35</v>
      </c>
      <c r="C383" s="5" t="s">
        <v>71</v>
      </c>
      <c r="D383" s="5" t="s">
        <v>70</v>
      </c>
      <c r="E383" s="31">
        <f t="shared" si="37"/>
        <v>0</v>
      </c>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G383" s="21"/>
    </row>
    <row r="384" spans="1:33" s="30" customFormat="1" ht="12.75" hidden="1" customHeight="1" outlineLevel="2" x14ac:dyDescent="0.2">
      <c r="B384" s="5" t="s">
        <v>35</v>
      </c>
      <c r="C384" s="5" t="s">
        <v>69</v>
      </c>
      <c r="D384" s="5" t="s">
        <v>68</v>
      </c>
      <c r="E384" s="31">
        <f t="shared" si="37"/>
        <v>0</v>
      </c>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G384" s="21"/>
    </row>
    <row r="385" spans="2:33" s="30" customFormat="1" ht="12.75" hidden="1" customHeight="1" outlineLevel="2" x14ac:dyDescent="0.2">
      <c r="B385" s="5" t="s">
        <v>35</v>
      </c>
      <c r="C385" s="5" t="s">
        <v>67</v>
      </c>
      <c r="D385" s="5" t="s">
        <v>66</v>
      </c>
      <c r="E385" s="31">
        <f t="shared" si="37"/>
        <v>0</v>
      </c>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G385" s="21"/>
    </row>
    <row r="386" spans="2:33" s="30" customFormat="1" ht="12.75" hidden="1" customHeight="1" outlineLevel="2" x14ac:dyDescent="0.2">
      <c r="B386" s="5" t="s">
        <v>35</v>
      </c>
      <c r="C386" s="5" t="s">
        <v>65</v>
      </c>
      <c r="D386" s="5" t="s">
        <v>64</v>
      </c>
      <c r="E386" s="31">
        <f t="shared" si="37"/>
        <v>0</v>
      </c>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G386" s="21"/>
    </row>
    <row r="387" spans="2:33" s="30" customFormat="1" ht="12.75" hidden="1" customHeight="1" outlineLevel="2" x14ac:dyDescent="0.2">
      <c r="B387" s="5" t="s">
        <v>35</v>
      </c>
      <c r="C387" s="5" t="s">
        <v>63</v>
      </c>
      <c r="D387" s="5" t="s">
        <v>62</v>
      </c>
      <c r="E387" s="31">
        <f t="shared" si="37"/>
        <v>0</v>
      </c>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G387" s="21"/>
    </row>
    <row r="388" spans="2:33" s="30" customFormat="1" ht="12.75" hidden="1" customHeight="1" outlineLevel="2" x14ac:dyDescent="0.2">
      <c r="B388" s="5" t="s">
        <v>35</v>
      </c>
      <c r="C388" s="5" t="s">
        <v>61</v>
      </c>
      <c r="D388" s="5" t="s">
        <v>60</v>
      </c>
      <c r="E388" s="31">
        <f t="shared" si="37"/>
        <v>0</v>
      </c>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G388" s="21"/>
    </row>
    <row r="389" spans="2:33" s="30" customFormat="1" ht="12.75" hidden="1" customHeight="1" outlineLevel="2" x14ac:dyDescent="0.2">
      <c r="B389" s="5" t="s">
        <v>35</v>
      </c>
      <c r="C389" s="5" t="s">
        <v>59</v>
      </c>
      <c r="D389" s="5" t="s">
        <v>58</v>
      </c>
      <c r="E389" s="31">
        <f t="shared" si="37"/>
        <v>0</v>
      </c>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G389" s="21"/>
    </row>
    <row r="390" spans="2:33" s="30" customFormat="1" ht="12.75" hidden="1" customHeight="1" outlineLevel="2" x14ac:dyDescent="0.2">
      <c r="B390" s="5" t="s">
        <v>35</v>
      </c>
      <c r="C390" s="5" t="s">
        <v>57</v>
      </c>
      <c r="D390" s="5" t="s">
        <v>56</v>
      </c>
      <c r="E390" s="31">
        <f t="shared" si="37"/>
        <v>0</v>
      </c>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G390" s="21"/>
    </row>
    <row r="391" spans="2:33" s="30" customFormat="1" ht="12.75" hidden="1" customHeight="1" outlineLevel="2" x14ac:dyDescent="0.2">
      <c r="B391" s="5" t="s">
        <v>35</v>
      </c>
      <c r="C391" s="5" t="s">
        <v>55</v>
      </c>
      <c r="D391" s="5" t="s">
        <v>54</v>
      </c>
      <c r="E391" s="31">
        <f t="shared" si="37"/>
        <v>0</v>
      </c>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G391" s="21"/>
    </row>
    <row r="392" spans="2:33" s="30" customFormat="1" ht="12.75" hidden="1" customHeight="1" outlineLevel="2" x14ac:dyDescent="0.2">
      <c r="B392" s="5" t="s">
        <v>35</v>
      </c>
      <c r="C392" s="5" t="s">
        <v>53</v>
      </c>
      <c r="D392" s="5" t="s">
        <v>52</v>
      </c>
      <c r="E392" s="31">
        <f t="shared" si="37"/>
        <v>0</v>
      </c>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G392" s="21"/>
    </row>
    <row r="393" spans="2:33" s="30" customFormat="1" ht="12.75" hidden="1" customHeight="1" outlineLevel="2" x14ac:dyDescent="0.2">
      <c r="B393" s="5" t="s">
        <v>35</v>
      </c>
      <c r="C393" s="5" t="s">
        <v>51</v>
      </c>
      <c r="D393" s="5" t="s">
        <v>50</v>
      </c>
      <c r="E393" s="31">
        <f t="shared" si="37"/>
        <v>0</v>
      </c>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G393" s="21"/>
    </row>
    <row r="394" spans="2:33" s="30" customFormat="1" ht="12.75" hidden="1" customHeight="1" outlineLevel="2" x14ac:dyDescent="0.2">
      <c r="B394" s="5"/>
      <c r="C394" s="5" t="s">
        <v>49</v>
      </c>
      <c r="D394" s="5" t="s">
        <v>48</v>
      </c>
      <c r="E394" s="31">
        <f t="shared" si="37"/>
        <v>0</v>
      </c>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G394" s="21"/>
    </row>
    <row r="395" spans="2:33" s="30" customFormat="1" ht="12.75" hidden="1" customHeight="1" outlineLevel="2" x14ac:dyDescent="0.2">
      <c r="B395" s="5" t="s">
        <v>35</v>
      </c>
      <c r="C395" s="5" t="s">
        <v>47</v>
      </c>
      <c r="D395" s="5" t="s">
        <v>46</v>
      </c>
      <c r="E395" s="31">
        <f t="shared" si="37"/>
        <v>0</v>
      </c>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G395" s="21"/>
    </row>
    <row r="396" spans="2:33" s="30" customFormat="1" ht="12.75" hidden="1" customHeight="1" outlineLevel="2" x14ac:dyDescent="0.2">
      <c r="B396" s="5" t="s">
        <v>35</v>
      </c>
      <c r="C396" s="5" t="s">
        <v>45</v>
      </c>
      <c r="D396" s="5" t="s">
        <v>44</v>
      </c>
      <c r="E396" s="31">
        <f t="shared" si="37"/>
        <v>0</v>
      </c>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G396" s="21"/>
    </row>
    <row r="397" spans="2:33" s="30" customFormat="1" ht="12.75" hidden="1" customHeight="1" outlineLevel="2" x14ac:dyDescent="0.2">
      <c r="B397" s="5" t="s">
        <v>35</v>
      </c>
      <c r="C397" s="5" t="s">
        <v>43</v>
      </c>
      <c r="D397" s="5" t="s">
        <v>42</v>
      </c>
      <c r="E397" s="31">
        <f t="shared" si="37"/>
        <v>0</v>
      </c>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G397" s="21"/>
    </row>
    <row r="398" spans="2:33" s="30" customFormat="1" ht="12.75" hidden="1" customHeight="1" outlineLevel="2" x14ac:dyDescent="0.2">
      <c r="B398" s="5" t="s">
        <v>35</v>
      </c>
      <c r="C398" s="5" t="s">
        <v>41</v>
      </c>
      <c r="D398" s="5" t="s">
        <v>40</v>
      </c>
      <c r="E398" s="31">
        <f t="shared" si="37"/>
        <v>0</v>
      </c>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G398" s="21"/>
    </row>
    <row r="399" spans="2:33" s="30" customFormat="1" ht="12.75" hidden="1" customHeight="1" outlineLevel="2" x14ac:dyDescent="0.2">
      <c r="B399" s="5" t="s">
        <v>35</v>
      </c>
      <c r="C399" s="5" t="s">
        <v>39</v>
      </c>
      <c r="D399" s="5" t="s">
        <v>38</v>
      </c>
      <c r="E399" s="31">
        <f t="shared" si="37"/>
        <v>0</v>
      </c>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G399" s="21"/>
    </row>
    <row r="400" spans="2:33" s="30" customFormat="1" ht="12.75" hidden="1" customHeight="1" outlineLevel="2" x14ac:dyDescent="0.2">
      <c r="B400" s="5" t="s">
        <v>35</v>
      </c>
      <c r="C400" s="5" t="s">
        <v>37</v>
      </c>
      <c r="D400" s="5" t="s">
        <v>36</v>
      </c>
      <c r="E400" s="31">
        <f t="shared" si="37"/>
        <v>0</v>
      </c>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G400" s="21"/>
    </row>
    <row r="401" spans="1:33" s="30" customFormat="1" ht="12.75" hidden="1" customHeight="1" outlineLevel="2" x14ac:dyDescent="0.2">
      <c r="B401" s="5" t="s">
        <v>35</v>
      </c>
      <c r="C401" s="5" t="s">
        <v>34</v>
      </c>
      <c r="D401" s="5" t="s">
        <v>33</v>
      </c>
      <c r="E401" s="31">
        <f t="shared" si="37"/>
        <v>0</v>
      </c>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G401" s="21"/>
    </row>
    <row r="402" spans="1:33" ht="15.75" customHeight="1" outlineLevel="1" collapsed="1" x14ac:dyDescent="0.2">
      <c r="A402" s="6">
        <v>47</v>
      </c>
      <c r="B402" s="29" t="s">
        <v>32</v>
      </c>
      <c r="D402" s="28" t="s">
        <v>31</v>
      </c>
      <c r="E402" s="27">
        <f t="shared" ref="E402:AE402" si="38">SUBTOTAL(9,E375:E401)</f>
        <v>0</v>
      </c>
      <c r="F402" s="27">
        <f t="shared" si="38"/>
        <v>0</v>
      </c>
      <c r="G402" s="27">
        <f t="shared" si="38"/>
        <v>0</v>
      </c>
      <c r="H402" s="27">
        <f t="shared" si="38"/>
        <v>0</v>
      </c>
      <c r="I402" s="27">
        <f t="shared" si="38"/>
        <v>0</v>
      </c>
      <c r="J402" s="27">
        <f t="shared" si="38"/>
        <v>0</v>
      </c>
      <c r="K402" s="26">
        <f t="shared" si="38"/>
        <v>0</v>
      </c>
      <c r="L402" s="26">
        <f t="shared" si="38"/>
        <v>0</v>
      </c>
      <c r="M402" s="26">
        <f t="shared" si="38"/>
        <v>0</v>
      </c>
      <c r="N402" s="26">
        <f t="shared" si="38"/>
        <v>0</v>
      </c>
      <c r="O402" s="26">
        <f t="shared" si="38"/>
        <v>0</v>
      </c>
      <c r="P402" s="26">
        <f t="shared" si="38"/>
        <v>0</v>
      </c>
      <c r="Q402" s="26">
        <f t="shared" si="38"/>
        <v>0</v>
      </c>
      <c r="R402" s="27">
        <f t="shared" si="38"/>
        <v>0</v>
      </c>
      <c r="S402" s="26">
        <f t="shared" si="38"/>
        <v>0</v>
      </c>
      <c r="T402" s="26">
        <f t="shared" si="38"/>
        <v>0</v>
      </c>
      <c r="U402" s="26">
        <f t="shared" si="38"/>
        <v>0</v>
      </c>
      <c r="V402" s="26">
        <f t="shared" si="38"/>
        <v>0</v>
      </c>
      <c r="W402" s="26">
        <f t="shared" si="38"/>
        <v>0</v>
      </c>
      <c r="X402" s="26">
        <f t="shared" si="38"/>
        <v>0</v>
      </c>
      <c r="Y402" s="26">
        <f t="shared" si="38"/>
        <v>0</v>
      </c>
      <c r="Z402" s="26">
        <f t="shared" si="38"/>
        <v>0</v>
      </c>
      <c r="AA402" s="26">
        <f t="shared" si="38"/>
        <v>0</v>
      </c>
      <c r="AB402" s="26">
        <f t="shared" si="38"/>
        <v>0</v>
      </c>
      <c r="AC402" s="26">
        <f t="shared" si="38"/>
        <v>0</v>
      </c>
      <c r="AD402" s="26">
        <f t="shared" si="38"/>
        <v>0</v>
      </c>
      <c r="AE402" s="26">
        <f t="shared" si="38"/>
        <v>0</v>
      </c>
      <c r="AG402" s="21"/>
    </row>
    <row r="403" spans="1:33" s="30" customFormat="1" hidden="1" outlineLevel="2" x14ac:dyDescent="0.2">
      <c r="B403" s="5" t="s">
        <v>22</v>
      </c>
      <c r="C403" s="5" t="s">
        <v>30</v>
      </c>
      <c r="D403" s="5" t="s">
        <v>29</v>
      </c>
      <c r="E403" s="31">
        <f>SUM(F403:AE403)</f>
        <v>0</v>
      </c>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G403" s="21"/>
    </row>
    <row r="404" spans="1:33" s="30" customFormat="1" hidden="1" outlineLevel="2" x14ac:dyDescent="0.2">
      <c r="B404" s="5" t="s">
        <v>22</v>
      </c>
      <c r="C404" s="5" t="s">
        <v>28</v>
      </c>
      <c r="D404" s="5" t="s">
        <v>27</v>
      </c>
      <c r="E404" s="31">
        <f>SUM(F404:AE404)</f>
        <v>0</v>
      </c>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G404" s="21"/>
    </row>
    <row r="405" spans="1:33" s="30" customFormat="1" hidden="1" outlineLevel="2" x14ac:dyDescent="0.2">
      <c r="B405" s="5" t="s">
        <v>22</v>
      </c>
      <c r="C405" s="5" t="s">
        <v>26</v>
      </c>
      <c r="D405" s="5" t="s">
        <v>25</v>
      </c>
      <c r="E405" s="31">
        <f>SUM(F405:AE405)</f>
        <v>0</v>
      </c>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G405" s="21"/>
    </row>
    <row r="406" spans="1:33" s="30" customFormat="1" hidden="1" outlineLevel="2" x14ac:dyDescent="0.2">
      <c r="B406" s="5" t="s">
        <v>22</v>
      </c>
      <c r="C406" s="5" t="s">
        <v>24</v>
      </c>
      <c r="D406" s="5" t="s">
        <v>23</v>
      </c>
      <c r="E406" s="31">
        <f>SUM(F406:AE406)</f>
        <v>0</v>
      </c>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G406" s="21"/>
    </row>
    <row r="407" spans="1:33" s="30" customFormat="1" hidden="1" outlineLevel="2" x14ac:dyDescent="0.2">
      <c r="B407" s="5" t="s">
        <v>22</v>
      </c>
      <c r="C407" s="5" t="s">
        <v>21</v>
      </c>
      <c r="D407" s="5" t="s">
        <v>20</v>
      </c>
      <c r="E407" s="31">
        <f>SUM(F407:AE407)</f>
        <v>0</v>
      </c>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G407" s="21"/>
    </row>
    <row r="408" spans="1:33" ht="15.75" customHeight="1" outlineLevel="1" collapsed="1" x14ac:dyDescent="0.2">
      <c r="A408" s="6">
        <v>48</v>
      </c>
      <c r="B408" s="29" t="s">
        <v>19</v>
      </c>
      <c r="D408" s="28" t="s">
        <v>18</v>
      </c>
      <c r="E408" s="27">
        <f t="shared" ref="E408:AE408" si="39">SUBTOTAL(9,E403:E407)</f>
        <v>0</v>
      </c>
      <c r="F408" s="27">
        <f t="shared" si="39"/>
        <v>0</v>
      </c>
      <c r="G408" s="27">
        <f t="shared" si="39"/>
        <v>0</v>
      </c>
      <c r="H408" s="27">
        <f t="shared" si="39"/>
        <v>0</v>
      </c>
      <c r="I408" s="27">
        <f t="shared" si="39"/>
        <v>0</v>
      </c>
      <c r="J408" s="27">
        <f t="shared" si="39"/>
        <v>0</v>
      </c>
      <c r="K408" s="26">
        <f t="shared" si="39"/>
        <v>0</v>
      </c>
      <c r="L408" s="26">
        <f t="shared" si="39"/>
        <v>0</v>
      </c>
      <c r="M408" s="26">
        <f t="shared" si="39"/>
        <v>0</v>
      </c>
      <c r="N408" s="26">
        <f t="shared" si="39"/>
        <v>0</v>
      </c>
      <c r="O408" s="26">
        <f t="shared" si="39"/>
        <v>0</v>
      </c>
      <c r="P408" s="26">
        <f t="shared" si="39"/>
        <v>0</v>
      </c>
      <c r="Q408" s="26">
        <f t="shared" si="39"/>
        <v>0</v>
      </c>
      <c r="R408" s="11">
        <f t="shared" si="39"/>
        <v>0</v>
      </c>
      <c r="S408" s="26">
        <f t="shared" si="39"/>
        <v>0</v>
      </c>
      <c r="T408" s="26">
        <f t="shared" si="39"/>
        <v>0</v>
      </c>
      <c r="U408" s="26">
        <f t="shared" si="39"/>
        <v>0</v>
      </c>
      <c r="V408" s="26">
        <f t="shared" si="39"/>
        <v>0</v>
      </c>
      <c r="W408" s="26">
        <f t="shared" si="39"/>
        <v>0</v>
      </c>
      <c r="X408" s="26">
        <f t="shared" si="39"/>
        <v>0</v>
      </c>
      <c r="Y408" s="26">
        <f t="shared" si="39"/>
        <v>0</v>
      </c>
      <c r="Z408" s="26">
        <f t="shared" si="39"/>
        <v>0</v>
      </c>
      <c r="AA408" s="26">
        <f t="shared" si="39"/>
        <v>0</v>
      </c>
      <c r="AB408" s="26">
        <f t="shared" si="39"/>
        <v>0</v>
      </c>
      <c r="AC408" s="26">
        <f t="shared" si="39"/>
        <v>0</v>
      </c>
      <c r="AD408" s="26">
        <f t="shared" si="39"/>
        <v>0</v>
      </c>
      <c r="AE408" s="26">
        <f t="shared" si="39"/>
        <v>0</v>
      </c>
      <c r="AG408" s="21"/>
    </row>
    <row r="409" spans="1:33" s="30" customFormat="1" hidden="1" outlineLevel="2" x14ac:dyDescent="0.2">
      <c r="B409" s="5" t="s">
        <v>9</v>
      </c>
      <c r="C409" s="5" t="s">
        <v>17</v>
      </c>
      <c r="D409" s="5" t="s">
        <v>16</v>
      </c>
      <c r="E409" s="31">
        <f>SUM(F409:AE409)</f>
        <v>0</v>
      </c>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G409" s="21"/>
    </row>
    <row r="410" spans="1:33" s="30" customFormat="1" hidden="1" outlineLevel="2" x14ac:dyDescent="0.2">
      <c r="B410" s="5" t="s">
        <v>9</v>
      </c>
      <c r="C410" s="5" t="s">
        <v>15</v>
      </c>
      <c r="D410" s="5" t="s">
        <v>14</v>
      </c>
      <c r="E410" s="31">
        <f>SUM(F410:AE410)</f>
        <v>0</v>
      </c>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G410" s="21"/>
    </row>
    <row r="411" spans="1:33" s="30" customFormat="1" hidden="1" outlineLevel="2" x14ac:dyDescent="0.2">
      <c r="B411" s="5" t="s">
        <v>9</v>
      </c>
      <c r="C411" s="5" t="s">
        <v>13</v>
      </c>
      <c r="D411" s="5" t="s">
        <v>12</v>
      </c>
      <c r="E411" s="31">
        <f>SUM(F411:AE411)</f>
        <v>0</v>
      </c>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G411" s="21"/>
    </row>
    <row r="412" spans="1:33" s="30" customFormat="1" hidden="1" outlineLevel="2" x14ac:dyDescent="0.2">
      <c r="B412" s="5" t="s">
        <v>9</v>
      </c>
      <c r="C412" s="5" t="s">
        <v>11</v>
      </c>
      <c r="D412" s="5" t="s">
        <v>10</v>
      </c>
      <c r="E412" s="31">
        <f>SUM(F412:AE412)</f>
        <v>0</v>
      </c>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G412" s="21"/>
    </row>
    <row r="413" spans="1:33" s="30" customFormat="1" hidden="1" outlineLevel="2" x14ac:dyDescent="0.2">
      <c r="B413" s="5" t="s">
        <v>9</v>
      </c>
      <c r="C413" s="5" t="s">
        <v>8</v>
      </c>
      <c r="D413" s="5" t="s">
        <v>7</v>
      </c>
      <c r="E413" s="31">
        <f>SUM(F413:AE413)</f>
        <v>0</v>
      </c>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G413" s="21"/>
    </row>
    <row r="414" spans="1:33" ht="15.75" customHeight="1" outlineLevel="1" collapsed="1" x14ac:dyDescent="0.2">
      <c r="A414" s="6">
        <v>49</v>
      </c>
      <c r="B414" s="29" t="s">
        <v>6</v>
      </c>
      <c r="D414" s="28" t="s">
        <v>5</v>
      </c>
      <c r="E414" s="27">
        <f t="shared" ref="E414:AE414" si="40">SUBTOTAL(9,E409:E413)</f>
        <v>0</v>
      </c>
      <c r="F414" s="27">
        <f t="shared" si="40"/>
        <v>0</v>
      </c>
      <c r="G414" s="27">
        <f t="shared" si="40"/>
        <v>0</v>
      </c>
      <c r="H414" s="27">
        <f t="shared" si="40"/>
        <v>0</v>
      </c>
      <c r="I414" s="27">
        <f t="shared" si="40"/>
        <v>0</v>
      </c>
      <c r="J414" s="27">
        <f t="shared" si="40"/>
        <v>0</v>
      </c>
      <c r="K414" s="26">
        <f t="shared" si="40"/>
        <v>0</v>
      </c>
      <c r="L414" s="26">
        <f t="shared" si="40"/>
        <v>0</v>
      </c>
      <c r="M414" s="26">
        <f t="shared" si="40"/>
        <v>0</v>
      </c>
      <c r="N414" s="26">
        <f t="shared" si="40"/>
        <v>0</v>
      </c>
      <c r="O414" s="26">
        <f t="shared" si="40"/>
        <v>0</v>
      </c>
      <c r="P414" s="26">
        <f t="shared" si="40"/>
        <v>0</v>
      </c>
      <c r="Q414" s="26">
        <f t="shared" si="40"/>
        <v>0</v>
      </c>
      <c r="R414" s="11">
        <f t="shared" si="40"/>
        <v>0</v>
      </c>
      <c r="S414" s="26">
        <f t="shared" si="40"/>
        <v>0</v>
      </c>
      <c r="T414" s="26">
        <f t="shared" si="40"/>
        <v>0</v>
      </c>
      <c r="U414" s="26">
        <f t="shared" si="40"/>
        <v>0</v>
      </c>
      <c r="V414" s="26">
        <f t="shared" si="40"/>
        <v>0</v>
      </c>
      <c r="W414" s="26">
        <f t="shared" si="40"/>
        <v>0</v>
      </c>
      <c r="X414" s="26">
        <f t="shared" si="40"/>
        <v>0</v>
      </c>
      <c r="Y414" s="26">
        <f t="shared" si="40"/>
        <v>0</v>
      </c>
      <c r="Z414" s="26">
        <f t="shared" si="40"/>
        <v>0</v>
      </c>
      <c r="AA414" s="26">
        <f t="shared" si="40"/>
        <v>0</v>
      </c>
      <c r="AB414" s="26">
        <f t="shared" si="40"/>
        <v>0</v>
      </c>
      <c r="AC414" s="26">
        <f t="shared" si="40"/>
        <v>0</v>
      </c>
      <c r="AD414" s="26">
        <f t="shared" si="40"/>
        <v>0</v>
      </c>
      <c r="AE414" s="26">
        <f t="shared" si="40"/>
        <v>0</v>
      </c>
      <c r="AG414" s="21"/>
    </row>
    <row r="415" spans="1:33" ht="30.75" customHeight="1" thickBot="1" x14ac:dyDescent="0.25">
      <c r="A415" s="6">
        <v>50</v>
      </c>
      <c r="B415" s="5" t="s">
        <v>4</v>
      </c>
      <c r="D415" s="25" t="s">
        <v>3</v>
      </c>
      <c r="E415" s="24">
        <f t="shared" ref="E415:AE415" si="41">SUBTOTAL(9,E245:E374)</f>
        <v>0</v>
      </c>
      <c r="F415" s="24">
        <f t="shared" si="41"/>
        <v>0</v>
      </c>
      <c r="G415" s="24">
        <f t="shared" si="41"/>
        <v>0</v>
      </c>
      <c r="H415" s="24">
        <f t="shared" si="41"/>
        <v>0</v>
      </c>
      <c r="I415" s="24">
        <f t="shared" si="41"/>
        <v>0</v>
      </c>
      <c r="J415" s="24">
        <f t="shared" si="41"/>
        <v>0</v>
      </c>
      <c r="K415" s="24">
        <f t="shared" si="41"/>
        <v>0</v>
      </c>
      <c r="L415" s="24">
        <f t="shared" si="41"/>
        <v>0</v>
      </c>
      <c r="M415" s="24">
        <f t="shared" si="41"/>
        <v>0</v>
      </c>
      <c r="N415" s="24">
        <f t="shared" si="41"/>
        <v>0</v>
      </c>
      <c r="O415" s="24">
        <f t="shared" si="41"/>
        <v>0</v>
      </c>
      <c r="P415" s="24">
        <f t="shared" si="41"/>
        <v>0</v>
      </c>
      <c r="Q415" s="24">
        <f t="shared" si="41"/>
        <v>0</v>
      </c>
      <c r="R415" s="24">
        <f t="shared" si="41"/>
        <v>0</v>
      </c>
      <c r="S415" s="24">
        <f t="shared" si="41"/>
        <v>0</v>
      </c>
      <c r="T415" s="24">
        <f t="shared" si="41"/>
        <v>0</v>
      </c>
      <c r="U415" s="24">
        <f t="shared" si="41"/>
        <v>0</v>
      </c>
      <c r="V415" s="24">
        <f t="shared" si="41"/>
        <v>0</v>
      </c>
      <c r="W415" s="24">
        <f t="shared" si="41"/>
        <v>0</v>
      </c>
      <c r="X415" s="24">
        <f t="shared" si="41"/>
        <v>0</v>
      </c>
      <c r="Y415" s="24">
        <f t="shared" si="41"/>
        <v>0</v>
      </c>
      <c r="Z415" s="24">
        <f t="shared" si="41"/>
        <v>0</v>
      </c>
      <c r="AA415" s="24">
        <f t="shared" si="41"/>
        <v>0</v>
      </c>
      <c r="AB415" s="24">
        <f t="shared" si="41"/>
        <v>0</v>
      </c>
      <c r="AC415" s="24">
        <f t="shared" si="41"/>
        <v>0</v>
      </c>
      <c r="AD415" s="24">
        <f t="shared" si="41"/>
        <v>0</v>
      </c>
      <c r="AE415" s="24">
        <f t="shared" si="41"/>
        <v>0</v>
      </c>
      <c r="AG415" s="21"/>
    </row>
    <row r="416" spans="1:33" ht="15.95" customHeight="1" thickTop="1" x14ac:dyDescent="0.2">
      <c r="A416" s="6">
        <v>51</v>
      </c>
      <c r="D416" s="23" t="s">
        <v>2</v>
      </c>
      <c r="E416" s="22">
        <f>SUM(F416:AE416)</f>
        <v>0</v>
      </c>
      <c r="F416" s="22">
        <f t="shared" ref="F416:AE416" si="42">SUM(F360,F366,F372,F374)</f>
        <v>0</v>
      </c>
      <c r="G416" s="22">
        <f t="shared" si="42"/>
        <v>0</v>
      </c>
      <c r="H416" s="22">
        <f t="shared" si="42"/>
        <v>0</v>
      </c>
      <c r="I416" s="22">
        <f t="shared" si="42"/>
        <v>0</v>
      </c>
      <c r="J416" s="22">
        <f t="shared" si="42"/>
        <v>0</v>
      </c>
      <c r="K416" s="22">
        <f t="shared" si="42"/>
        <v>0</v>
      </c>
      <c r="L416" s="22">
        <f t="shared" si="42"/>
        <v>0</v>
      </c>
      <c r="M416" s="22">
        <f t="shared" si="42"/>
        <v>0</v>
      </c>
      <c r="N416" s="22">
        <f t="shared" si="42"/>
        <v>0</v>
      </c>
      <c r="O416" s="22">
        <f t="shared" si="42"/>
        <v>0</v>
      </c>
      <c r="P416" s="22">
        <f t="shared" si="42"/>
        <v>0</v>
      </c>
      <c r="Q416" s="22">
        <f t="shared" si="42"/>
        <v>0</v>
      </c>
      <c r="R416" s="22">
        <f t="shared" si="42"/>
        <v>0</v>
      </c>
      <c r="S416" s="22">
        <f t="shared" si="42"/>
        <v>0</v>
      </c>
      <c r="T416" s="22">
        <f t="shared" si="42"/>
        <v>0</v>
      </c>
      <c r="U416" s="22">
        <f t="shared" si="42"/>
        <v>0</v>
      </c>
      <c r="V416" s="22">
        <f t="shared" si="42"/>
        <v>0</v>
      </c>
      <c r="W416" s="22">
        <f t="shared" si="42"/>
        <v>0</v>
      </c>
      <c r="X416" s="22">
        <f t="shared" si="42"/>
        <v>0</v>
      </c>
      <c r="Y416" s="22">
        <f t="shared" si="42"/>
        <v>0</v>
      </c>
      <c r="Z416" s="22">
        <f t="shared" si="42"/>
        <v>0</v>
      </c>
      <c r="AA416" s="22">
        <f t="shared" si="42"/>
        <v>0</v>
      </c>
      <c r="AB416" s="22">
        <f t="shared" si="42"/>
        <v>0</v>
      </c>
      <c r="AC416" s="22">
        <f t="shared" si="42"/>
        <v>0</v>
      </c>
      <c r="AD416" s="22">
        <f t="shared" si="42"/>
        <v>0</v>
      </c>
      <c r="AE416" s="22">
        <f t="shared" si="42"/>
        <v>0</v>
      </c>
      <c r="AG416" s="21"/>
    </row>
    <row r="417" spans="1:31" ht="15.95" customHeight="1" x14ac:dyDescent="0.2">
      <c r="A417" s="6">
        <v>52</v>
      </c>
      <c r="D417" s="20" t="s">
        <v>1</v>
      </c>
      <c r="E417" s="19" t="e">
        <f t="shared" ref="E417:AE417" si="43">E416/E415</f>
        <v>#DIV/0!</v>
      </c>
      <c r="F417" s="19" t="e">
        <f t="shared" si="43"/>
        <v>#DIV/0!</v>
      </c>
      <c r="G417" s="19" t="e">
        <f t="shared" si="43"/>
        <v>#DIV/0!</v>
      </c>
      <c r="H417" s="19" t="e">
        <f t="shared" si="43"/>
        <v>#DIV/0!</v>
      </c>
      <c r="I417" s="19" t="e">
        <f t="shared" si="43"/>
        <v>#DIV/0!</v>
      </c>
      <c r="J417" s="19" t="e">
        <f t="shared" si="43"/>
        <v>#DIV/0!</v>
      </c>
      <c r="K417" s="19" t="e">
        <f t="shared" si="43"/>
        <v>#DIV/0!</v>
      </c>
      <c r="L417" s="19" t="e">
        <f t="shared" si="43"/>
        <v>#DIV/0!</v>
      </c>
      <c r="M417" s="19" t="e">
        <f t="shared" si="43"/>
        <v>#DIV/0!</v>
      </c>
      <c r="N417" s="19" t="e">
        <f t="shared" si="43"/>
        <v>#DIV/0!</v>
      </c>
      <c r="O417" s="19" t="e">
        <f t="shared" si="43"/>
        <v>#DIV/0!</v>
      </c>
      <c r="P417" s="19" t="e">
        <f t="shared" si="43"/>
        <v>#DIV/0!</v>
      </c>
      <c r="Q417" s="19" t="e">
        <f t="shared" si="43"/>
        <v>#DIV/0!</v>
      </c>
      <c r="R417" s="19" t="e">
        <f t="shared" si="43"/>
        <v>#DIV/0!</v>
      </c>
      <c r="S417" s="19" t="e">
        <f t="shared" si="43"/>
        <v>#DIV/0!</v>
      </c>
      <c r="T417" s="19" t="e">
        <f t="shared" si="43"/>
        <v>#DIV/0!</v>
      </c>
      <c r="U417" s="19" t="e">
        <f t="shared" si="43"/>
        <v>#DIV/0!</v>
      </c>
      <c r="V417" s="19" t="e">
        <f t="shared" si="43"/>
        <v>#DIV/0!</v>
      </c>
      <c r="W417" s="19" t="e">
        <f t="shared" si="43"/>
        <v>#DIV/0!</v>
      </c>
      <c r="X417" s="19" t="e">
        <f t="shared" si="43"/>
        <v>#DIV/0!</v>
      </c>
      <c r="Y417" s="19" t="e">
        <f t="shared" si="43"/>
        <v>#DIV/0!</v>
      </c>
      <c r="Z417" s="19" t="e">
        <f t="shared" si="43"/>
        <v>#DIV/0!</v>
      </c>
      <c r="AA417" s="19" t="e">
        <f t="shared" si="43"/>
        <v>#DIV/0!</v>
      </c>
      <c r="AB417" s="19" t="e">
        <f t="shared" si="43"/>
        <v>#DIV/0!</v>
      </c>
      <c r="AC417" s="19" t="e">
        <f t="shared" si="43"/>
        <v>#DIV/0!</v>
      </c>
      <c r="AD417" s="19" t="e">
        <f t="shared" si="43"/>
        <v>#DIV/0!</v>
      </c>
      <c r="AE417" s="19" t="e">
        <f t="shared" si="43"/>
        <v>#DIV/0!</v>
      </c>
    </row>
    <row r="418" spans="1:31" ht="39.75" customHeight="1" x14ac:dyDescent="0.2">
      <c r="A418" s="18">
        <v>53</v>
      </c>
      <c r="B418" s="17"/>
      <c r="D418" s="16" t="s">
        <v>0</v>
      </c>
      <c r="E418" s="15"/>
      <c r="F418" s="14"/>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row>
    <row r="419" spans="1:31" x14ac:dyDescent="0.2">
      <c r="A419" s="9"/>
      <c r="D419" s="12"/>
      <c r="E419" s="10"/>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row>
    <row r="420" spans="1:31" x14ac:dyDescent="0.2">
      <c r="A420" s="1"/>
      <c r="D420" s="1"/>
      <c r="E420" s="10">
        <f t="shared" ref="E420:AE420" si="44">+E13-E19-E224-E235-E242</f>
        <v>-1.1920928955078125E-7</v>
      </c>
      <c r="F420" s="10">
        <f t="shared" si="44"/>
        <v>0</v>
      </c>
      <c r="G420" s="10">
        <f t="shared" si="44"/>
        <v>0</v>
      </c>
      <c r="H420" s="10">
        <f t="shared" si="44"/>
        <v>0</v>
      </c>
      <c r="I420" s="10">
        <f t="shared" si="44"/>
        <v>0</v>
      </c>
      <c r="J420" s="10">
        <f t="shared" si="44"/>
        <v>0</v>
      </c>
      <c r="K420" s="10">
        <f t="shared" si="44"/>
        <v>0</v>
      </c>
      <c r="L420" s="10">
        <f t="shared" si="44"/>
        <v>0</v>
      </c>
      <c r="M420" s="10">
        <f t="shared" si="44"/>
        <v>0</v>
      </c>
      <c r="N420" s="10">
        <f t="shared" si="44"/>
        <v>0</v>
      </c>
      <c r="O420" s="10">
        <f t="shared" si="44"/>
        <v>0</v>
      </c>
      <c r="P420" s="10">
        <f t="shared" si="44"/>
        <v>0</v>
      </c>
      <c r="Q420" s="10">
        <f t="shared" si="44"/>
        <v>0</v>
      </c>
      <c r="R420" s="10">
        <f t="shared" si="44"/>
        <v>0</v>
      </c>
      <c r="S420" s="10">
        <f t="shared" si="44"/>
        <v>0</v>
      </c>
      <c r="T420" s="10">
        <f t="shared" si="44"/>
        <v>0</v>
      </c>
      <c r="U420" s="10">
        <f t="shared" si="44"/>
        <v>0</v>
      </c>
      <c r="V420" s="10">
        <f t="shared" si="44"/>
        <v>0</v>
      </c>
      <c r="W420" s="10">
        <f t="shared" si="44"/>
        <v>0</v>
      </c>
      <c r="X420" s="10">
        <f t="shared" si="44"/>
        <v>0</v>
      </c>
      <c r="Y420" s="10">
        <f t="shared" si="44"/>
        <v>0</v>
      </c>
      <c r="Z420" s="10">
        <f t="shared" si="44"/>
        <v>0</v>
      </c>
      <c r="AA420" s="10">
        <f t="shared" si="44"/>
        <v>0</v>
      </c>
      <c r="AB420" s="10">
        <f t="shared" si="44"/>
        <v>0</v>
      </c>
      <c r="AC420" s="10">
        <f t="shared" si="44"/>
        <v>0</v>
      </c>
      <c r="AD420" s="10">
        <f t="shared" si="44"/>
        <v>0</v>
      </c>
      <c r="AE420" s="10">
        <f t="shared" si="44"/>
        <v>0</v>
      </c>
    </row>
    <row r="421" spans="1:31" ht="32.25" customHeight="1" x14ac:dyDescent="0.2">
      <c r="A421" s="1"/>
      <c r="D421" s="1"/>
      <c r="E421" s="10"/>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row>
    <row r="422" spans="1:31" x14ac:dyDescent="0.2">
      <c r="A422" s="1"/>
      <c r="D422" s="1"/>
      <c r="E422" s="10"/>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row>
    <row r="423" spans="1:31" x14ac:dyDescent="0.2">
      <c r="A423" s="1"/>
      <c r="D423" s="1"/>
      <c r="E423" s="10"/>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row>
    <row r="424" spans="1:31" x14ac:dyDescent="0.2">
      <c r="A424" s="1"/>
      <c r="D424" s="1"/>
      <c r="E424" s="10"/>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row>
    <row r="425" spans="1:31" x14ac:dyDescent="0.2">
      <c r="A425" s="1"/>
      <c r="D425" s="1"/>
      <c r="E425" s="10"/>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row>
    <row r="426" spans="1:31" x14ac:dyDescent="0.2">
      <c r="A426" s="1"/>
      <c r="D426" s="1"/>
      <c r="E426" s="10"/>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row>
    <row r="427" spans="1:31" x14ac:dyDescent="0.2">
      <c r="A427" s="1"/>
      <c r="D427" s="1"/>
      <c r="E427" s="10"/>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row>
    <row r="428" spans="1:31" ht="18" customHeight="1" x14ac:dyDescent="0.2">
      <c r="A428" s="1"/>
      <c r="D428" s="1"/>
      <c r="E428" s="10"/>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row>
    <row r="429" spans="1:31" x14ac:dyDescent="0.2">
      <c r="A429" s="1"/>
      <c r="D429" s="1"/>
      <c r="E429" s="10"/>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row>
    <row r="430" spans="1:31" x14ac:dyDescent="0.2">
      <c r="A430" s="1"/>
      <c r="D430" s="1"/>
      <c r="E430" s="10"/>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row>
    <row r="431" spans="1:31" x14ac:dyDescent="0.2">
      <c r="A431" s="9"/>
      <c r="D431" s="8"/>
      <c r="E431" s="10"/>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row>
    <row r="432" spans="1:31" x14ac:dyDescent="0.2">
      <c r="A432" s="9"/>
      <c r="D432" s="8"/>
      <c r="E432" s="10"/>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row>
    <row r="433" spans="1:31" x14ac:dyDescent="0.2">
      <c r="A433" s="9"/>
      <c r="D433" s="8"/>
      <c r="E433" s="10"/>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row>
    <row r="434" spans="1:31" x14ac:dyDescent="0.2">
      <c r="A434" s="9"/>
      <c r="D434" s="8"/>
      <c r="E434" s="10"/>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row>
    <row r="435" spans="1:31" x14ac:dyDescent="0.2">
      <c r="A435" s="9"/>
      <c r="D435" s="8"/>
      <c r="E435" s="10"/>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row>
    <row r="436" spans="1:31" x14ac:dyDescent="0.2">
      <c r="A436" s="9"/>
      <c r="D436" s="8"/>
      <c r="E436" s="10"/>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row>
    <row r="437" spans="1:31" x14ac:dyDescent="0.2">
      <c r="A437" s="9"/>
      <c r="D437" s="8"/>
      <c r="E437" s="10"/>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row>
    <row r="438" spans="1:31" x14ac:dyDescent="0.2">
      <c r="A438" s="9"/>
      <c r="D438" s="8"/>
      <c r="E438" s="10"/>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row>
    <row r="439" spans="1:31" x14ac:dyDescent="0.2">
      <c r="A439" s="9"/>
      <c r="D439" s="8"/>
      <c r="E439" s="10"/>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row>
    <row r="440" spans="1:31" x14ac:dyDescent="0.2">
      <c r="A440" s="9"/>
      <c r="D440" s="8"/>
      <c r="E440" s="10"/>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row>
    <row r="441" spans="1:31" x14ac:dyDescent="0.2">
      <c r="A441" s="9"/>
      <c r="D441" s="8"/>
      <c r="E441" s="10"/>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row>
    <row r="442" spans="1:31" x14ac:dyDescent="0.2">
      <c r="A442" s="9"/>
      <c r="D442" s="8"/>
      <c r="E442" s="10"/>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row>
    <row r="443" spans="1:31" x14ac:dyDescent="0.2">
      <c r="A443" s="9"/>
      <c r="D443" s="8"/>
      <c r="E443" s="10"/>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row>
    <row r="444" spans="1:31" x14ac:dyDescent="0.2">
      <c r="A444" s="9"/>
      <c r="D444" s="8"/>
      <c r="E444" s="10"/>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row>
    <row r="445" spans="1:31" x14ac:dyDescent="0.2">
      <c r="A445" s="9"/>
      <c r="D445" s="8"/>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row>
    <row r="446" spans="1:31" x14ac:dyDescent="0.2">
      <c r="A446" s="9"/>
      <c r="D446" s="8"/>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row>
    <row r="447" spans="1:31" x14ac:dyDescent="0.2">
      <c r="A447" s="9"/>
      <c r="D447" s="8"/>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row>
    <row r="448" spans="1:31" x14ac:dyDescent="0.2">
      <c r="A448" s="9"/>
      <c r="D448" s="8"/>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row>
  </sheetData>
  <mergeCells count="2">
    <mergeCell ref="E1:R1"/>
    <mergeCell ref="D227:J227"/>
  </mergeCells>
  <pageMargins left="0" right="0" top="0.2" bottom="0.35" header="0.2" footer="0.2"/>
  <pageSetup paperSize="5" scale="49"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16-17B Lead Sheet ATE</vt:lpstr>
      <vt:lpstr>'ROPS 16-17B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Linda Santillano (D2435)</cp:lastModifiedBy>
  <cp:lastPrinted>2016-09-30T01:00:22Z</cp:lastPrinted>
  <dcterms:created xsi:type="dcterms:W3CDTF">2016-09-30T00:33:11Z</dcterms:created>
  <dcterms:modified xsi:type="dcterms:W3CDTF">2016-09-30T08:27:32Z</dcterms:modified>
</cp:coreProperties>
</file>